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  <sheet name="Sheet1 (2)" sheetId="4" r:id="rId4"/>
  </sheets>
  <externalReferences>
    <externalReference r:id="rId5"/>
    <externalReference r:id="rId6"/>
  </externalReferences>
  <calcPr calcId="125725"/>
</workbook>
</file>

<file path=xl/calcChain.xml><?xml version="1.0" encoding="utf-8"?>
<calcChain xmlns="http://schemas.openxmlformats.org/spreadsheetml/2006/main">
  <c r="I4" i="1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3"/>
  <c r="D3" i="4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4" i="1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3"/>
</calcChain>
</file>

<file path=xl/sharedStrings.xml><?xml version="1.0" encoding="utf-8"?>
<sst xmlns="http://schemas.openxmlformats.org/spreadsheetml/2006/main" count="215" uniqueCount="112">
  <si>
    <t>Pos. Mod. Codice</t>
  </si>
  <si>
    <t>Q.tà</t>
  </si>
  <si>
    <t>Description</t>
  </si>
  <si>
    <t>DOWEL</t>
  </si>
  <si>
    <t>RIVET</t>
  </si>
  <si>
    <t>SPRING</t>
  </si>
  <si>
    <t>HOSE</t>
  </si>
  <si>
    <t>CLAMP</t>
  </si>
  <si>
    <t>CARBON BRUSH MOTOR</t>
  </si>
  <si>
    <t>59A</t>
  </si>
  <si>
    <t>CARBON BRUSH HOLDER</t>
  </si>
  <si>
    <t>60A</t>
  </si>
  <si>
    <t>CLIP</t>
  </si>
  <si>
    <t>COVER</t>
  </si>
  <si>
    <t>OIL SEAL</t>
  </si>
  <si>
    <t>SCREW</t>
  </si>
  <si>
    <t>WASHER</t>
  </si>
  <si>
    <t>NUT</t>
  </si>
  <si>
    <t>LOCK NUT</t>
  </si>
  <si>
    <t>LOCK WASHER</t>
  </si>
  <si>
    <t>93A</t>
  </si>
  <si>
    <t>E83440</t>
  </si>
  <si>
    <t>E81741</t>
  </si>
  <si>
    <t>E83698</t>
  </si>
  <si>
    <t>E83587</t>
  </si>
  <si>
    <t>E83586</t>
  </si>
  <si>
    <t>E82678</t>
  </si>
  <si>
    <t>E81040</t>
  </si>
  <si>
    <t>E83683</t>
  </si>
  <si>
    <t>E83438</t>
  </si>
  <si>
    <t>E83439</t>
  </si>
  <si>
    <t>E83578</t>
  </si>
  <si>
    <t>E82761</t>
  </si>
  <si>
    <t>E83933</t>
  </si>
  <si>
    <t>E83508</t>
  </si>
  <si>
    <t>E82256</t>
  </si>
  <si>
    <t>E88042</t>
  </si>
  <si>
    <t>E82774</t>
  </si>
  <si>
    <t>E83550</t>
  </si>
  <si>
    <t>E83547</t>
  </si>
  <si>
    <t>E82619</t>
  </si>
  <si>
    <t>E20290</t>
  </si>
  <si>
    <t>E82798</t>
  </si>
  <si>
    <t>E81874</t>
  </si>
  <si>
    <t>E81709</t>
  </si>
  <si>
    <t>E83278</t>
  </si>
  <si>
    <t>E83948</t>
  </si>
  <si>
    <t>E83884</t>
  </si>
  <si>
    <t>E81017</t>
  </si>
  <si>
    <t>E20085</t>
  </si>
  <si>
    <t>E83841</t>
  </si>
  <si>
    <t>E81917</t>
  </si>
  <si>
    <t>E83704</t>
  </si>
  <si>
    <t>E83671</t>
  </si>
  <si>
    <t>E83672</t>
  </si>
  <si>
    <t>E83680</t>
  </si>
  <si>
    <t>E83676</t>
  </si>
  <si>
    <t>E82773</t>
  </si>
  <si>
    <t>E83381</t>
  </si>
  <si>
    <t>E87291</t>
  </si>
  <si>
    <t>E88025</t>
  </si>
  <si>
    <t>E83852</t>
  </si>
  <si>
    <t>E83441</t>
  </si>
  <si>
    <t>E83658</t>
  </si>
  <si>
    <t>E83279</t>
  </si>
  <si>
    <t>E83511</t>
  </si>
  <si>
    <t>ITEM</t>
  </si>
  <si>
    <t>SKU</t>
  </si>
  <si>
    <t>QTY</t>
  </si>
  <si>
    <t>Dowel  DRS/CRS</t>
  </si>
  <si>
    <t>Rivet</t>
  </si>
  <si>
    <t>Tension Spring</t>
  </si>
  <si>
    <t>Solution feed hose  CRS</t>
  </si>
  <si>
    <t>Clamp   D/CRS</t>
  </si>
  <si>
    <t>Carbon Brush</t>
  </si>
  <si>
    <t>Brush Holder - Motor</t>
  </si>
  <si>
    <t>Clip</t>
  </si>
  <si>
    <t>Cover    DRS/CRS</t>
  </si>
  <si>
    <t>Oil seal  DRS/CRS</t>
  </si>
  <si>
    <t>Soc Hd Cap Screw M6x25 Zinc</t>
  </si>
  <si>
    <t>Washer 6x12x1.6</t>
  </si>
  <si>
    <t>Screw, Tripla Side Squeegee</t>
  </si>
  <si>
    <t>Nut      WM</t>
  </si>
  <si>
    <t>Nyloc Hex Nut, M5x7 Zinc</t>
  </si>
  <si>
    <t>Flat Hd Soc Machine Screw M6x16 Zinc</t>
  </si>
  <si>
    <t>Lock Washer, M6 Zinc</t>
  </si>
  <si>
    <t>NyLoc Hex Nut, M6 Zinc</t>
  </si>
  <si>
    <t>M6x16 Bolt, Zinc Hex Head</t>
  </si>
  <si>
    <t>Screw, 6x10</t>
  </si>
  <si>
    <t>Flat Hd Soc Machine Screw M5x16 SS</t>
  </si>
  <si>
    <t>Washer, 6x18x1.5</t>
  </si>
  <si>
    <t>Flat Washer M8x17x1.6 Zinc</t>
  </si>
  <si>
    <t>Nyloc Hex Nut, M8 Zinc</t>
  </si>
  <si>
    <t>Flat Washer M6.5x24x2 Zinc</t>
  </si>
  <si>
    <t>Lock Washer M10x18x2.2 Zinc</t>
  </si>
  <si>
    <t>Screw</t>
  </si>
  <si>
    <t>Hex Bolt 10x30 Zinc</t>
  </si>
  <si>
    <t>Hex Bolt M5x25 SS</t>
  </si>
  <si>
    <t>External Serrated Lock Washer M5 Zinc</t>
  </si>
  <si>
    <t>Hex Bolt M8x20 Zinc</t>
  </si>
  <si>
    <t>Lock Washer M8x13x2.2 Zinc</t>
  </si>
  <si>
    <t>Hex Bolt M8x30 SS</t>
  </si>
  <si>
    <t>Hex Jam Nut, M8x5 SS</t>
  </si>
  <si>
    <t>Flat Washer M10x21x2 Zinc</t>
  </si>
  <si>
    <t>Nyloc Hex Nut, M10 Zinc</t>
  </si>
  <si>
    <t>Screw, M5 x 35 CRS28/DRS26</t>
  </si>
  <si>
    <t>Bolt, M6 x 60 CM 70 HS</t>
  </si>
  <si>
    <t>Hex Nut, M6x5</t>
  </si>
  <si>
    <t>Screw         DRS/CRS</t>
  </si>
  <si>
    <t>Lock washer</t>
  </si>
  <si>
    <t>screw</t>
  </si>
  <si>
    <t>Carriage bolt 6mm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</si>
</sst>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rgb="FF000000"/>
      <name val="Times New Roman Bold"/>
    </font>
    <font>
      <sz val="8"/>
      <color rgb="FF000000"/>
      <name val="Arial Unicode MS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0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4"/>
    </xf>
    <xf numFmtId="0" fontId="4" fillId="0" borderId="1" xfId="0" applyFont="1" applyBorder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52"/>
  <sheetViews>
    <sheetView workbookViewId="0">
      <selection activeCell="I3" sqref="I3:I52"/>
    </sheetView>
  </sheetViews>
  <sheetFormatPr defaultRowHeight="15"/>
  <cols>
    <col min="2" max="2" width="8.28515625" customWidth="1"/>
    <col min="3" max="3" width="13.85546875" bestFit="1" customWidth="1"/>
    <col min="4" max="4" width="13.85546875" customWidth="1"/>
    <col min="5" max="5" width="9.140625" customWidth="1"/>
    <col min="6" max="6" width="28.42578125" customWidth="1"/>
    <col min="7" max="7" width="12" customWidth="1"/>
    <col min="9" max="9" width="46.7109375" customWidth="1"/>
    <col min="12" max="12" width="20.28515625" customWidth="1"/>
  </cols>
  <sheetData>
    <row r="2" spans="2:9">
      <c r="C2" s="1" t="s">
        <v>0</v>
      </c>
      <c r="D2" s="1"/>
      <c r="E2" s="1" t="s">
        <v>1</v>
      </c>
      <c r="F2" s="1" t="s">
        <v>2</v>
      </c>
    </row>
    <row r="3" spans="2:9">
      <c r="B3" s="2">
        <v>54</v>
      </c>
      <c r="C3" s="2">
        <v>408918</v>
      </c>
      <c r="D3" t="str">
        <f>IF(ISNA(G3)=TRUE,(C3),LEFT(G3,6))</f>
        <v>E83440</v>
      </c>
      <c r="E3" s="2">
        <v>2</v>
      </c>
      <c r="F3" s="3" t="s">
        <v>3</v>
      </c>
      <c r="G3" t="str">
        <f>VLOOKUP(C3,[1]Sheet2!$F$2:$I$17496,4,FALSE)</f>
        <v xml:space="preserve">E8344000                      </v>
      </c>
      <c r="I3" s="13" t="str">
        <f>IFERROR(VLOOKUP(TRIM(C3),[2]!Table_Query_from_BetcoViews[[AlternateID]:[ItemDescr2]],5,FALSE),F3)</f>
        <v>Dowel  DRS/CRS</v>
      </c>
    </row>
    <row r="4" spans="2:9">
      <c r="B4" s="2">
        <v>55</v>
      </c>
      <c r="C4" s="2">
        <v>409360</v>
      </c>
      <c r="D4" t="str">
        <f t="shared" ref="D4:D52" si="0">IF(ISNA(G4)=TRUE,(C4),LEFT(G4,6))</f>
        <v>E81741</v>
      </c>
      <c r="E4" s="2">
        <v>9</v>
      </c>
      <c r="F4" s="3" t="s">
        <v>4</v>
      </c>
      <c r="G4" t="str">
        <f>VLOOKUP(C4,[1]Sheet2!$F$2:$I$17496,4,FALSE)</f>
        <v xml:space="preserve">E8174100                      </v>
      </c>
      <c r="I4" s="13" t="str">
        <f>IFERROR(VLOOKUP(TRIM(C4),[2]!Table_Query_from_BetcoViews[[AlternateID]:[ItemDescr2]],5,FALSE),F4)</f>
        <v>Rivet</v>
      </c>
    </row>
    <row r="5" spans="2:9">
      <c r="B5" s="2">
        <v>56</v>
      </c>
      <c r="C5" s="2">
        <v>408091</v>
      </c>
      <c r="D5" t="str">
        <f t="shared" si="0"/>
        <v>E83698</v>
      </c>
      <c r="E5" s="2">
        <v>2</v>
      </c>
      <c r="F5" s="3" t="s">
        <v>5</v>
      </c>
      <c r="G5" t="str">
        <f>VLOOKUP(C5,[1]Sheet2!$F$2:$I$17496,4,FALSE)</f>
        <v xml:space="preserve">E8369800                      </v>
      </c>
      <c r="I5" s="13" t="str">
        <f>IFERROR(VLOOKUP(TRIM(C5),[2]!Table_Query_from_BetcoViews[[AlternateID]:[ItemDescr2]],5,FALSE),F5)</f>
        <v>Tension Spring</v>
      </c>
    </row>
    <row r="6" spans="2:9">
      <c r="B6" s="2">
        <v>57</v>
      </c>
      <c r="C6" s="2">
        <v>209630</v>
      </c>
      <c r="D6" t="str">
        <f t="shared" si="0"/>
        <v>E83587</v>
      </c>
      <c r="E6" s="2">
        <v>1</v>
      </c>
      <c r="F6" s="3" t="s">
        <v>6</v>
      </c>
      <c r="G6" t="str">
        <f>VLOOKUP(C6,[1]Sheet2!$F$2:$I$17496,4,FALSE)</f>
        <v xml:space="preserve">E8358700                      </v>
      </c>
      <c r="I6" s="13" t="str">
        <f>IFERROR(VLOOKUP(TRIM(C6),[2]!Table_Query_from_BetcoViews[[AlternateID]:[ItemDescr2]],5,FALSE),F6)</f>
        <v>Solution feed hose  CRS</v>
      </c>
    </row>
    <row r="7" spans="2:9">
      <c r="B7" s="2">
        <v>58</v>
      </c>
      <c r="C7" s="2">
        <v>410293</v>
      </c>
      <c r="D7" t="str">
        <f t="shared" si="0"/>
        <v>E83586</v>
      </c>
      <c r="E7" s="2">
        <v>1</v>
      </c>
      <c r="F7" s="3" t="s">
        <v>7</v>
      </c>
      <c r="G7" t="str">
        <f>VLOOKUP(C7,[1]Sheet2!$F$2:$I$17496,4,FALSE)</f>
        <v xml:space="preserve">E8358600                      </v>
      </c>
      <c r="I7" s="13" t="str">
        <f>IFERROR(VLOOKUP(TRIM(C7),[2]!Table_Query_from_BetcoViews[[AlternateID]:[ItemDescr2]],5,FALSE),F7)</f>
        <v>Clamp   D/CRS</v>
      </c>
    </row>
    <row r="8" spans="2:9">
      <c r="B8" s="2">
        <v>59</v>
      </c>
      <c r="C8" s="2">
        <v>409412</v>
      </c>
      <c r="D8" t="str">
        <f t="shared" si="0"/>
        <v>E82678</v>
      </c>
      <c r="E8" s="2">
        <v>4</v>
      </c>
      <c r="F8" s="3" t="s">
        <v>8</v>
      </c>
      <c r="G8" t="str">
        <f>VLOOKUP(C8,[1]Sheet2!$F$2:$I$17496,4,FALSE)</f>
        <v xml:space="preserve">E8267800                      </v>
      </c>
      <c r="I8" s="13" t="str">
        <f>IFERROR(VLOOKUP(TRIM(C8),[2]!Table_Query_from_BetcoViews[[AlternateID]:[ItemDescr2]],5,FALSE),F8)</f>
        <v>Carbon Brush</v>
      </c>
    </row>
    <row r="9" spans="2:9">
      <c r="B9" s="3" t="s">
        <v>9</v>
      </c>
      <c r="C9" s="2">
        <v>409419</v>
      </c>
      <c r="D9">
        <f t="shared" si="0"/>
        <v>409419</v>
      </c>
      <c r="E9" s="2">
        <v>4</v>
      </c>
      <c r="F9" s="3" t="s">
        <v>8</v>
      </c>
      <c r="G9" t="e">
        <f>VLOOKUP(C9,[1]Sheet2!$F$2:$I$17496,4,FALSE)</f>
        <v>#N/A</v>
      </c>
      <c r="I9" s="13" t="str">
        <f>IFERROR(VLOOKUP(TRIM(C9),[2]!Table_Query_from_BetcoViews[[AlternateID]:[ItemDescr2]],5,FALSE),F9)</f>
        <v>CARBON BRUSH MOTOR</v>
      </c>
    </row>
    <row r="10" spans="2:9">
      <c r="B10" s="2">
        <v>60</v>
      </c>
      <c r="C10" s="2">
        <v>409722</v>
      </c>
      <c r="D10" t="str">
        <f t="shared" si="0"/>
        <v>E81040</v>
      </c>
      <c r="E10" s="2">
        <v>1</v>
      </c>
      <c r="F10" s="3" t="s">
        <v>10</v>
      </c>
      <c r="G10" t="str">
        <f>VLOOKUP(C10,[1]Sheet2!$F$2:$I$17496,4,FALSE)</f>
        <v xml:space="preserve">E8104000                      </v>
      </c>
      <c r="I10" s="13" t="str">
        <f>IFERROR(VLOOKUP(TRIM(C10),[2]!Table_Query_from_BetcoViews[[AlternateID]:[ItemDescr2]],5,FALSE),F10)</f>
        <v>Brush Holder - Motor</v>
      </c>
    </row>
    <row r="11" spans="2:9">
      <c r="B11" s="3" t="s">
        <v>11</v>
      </c>
      <c r="C11" s="2">
        <v>409750</v>
      </c>
      <c r="D11">
        <f t="shared" si="0"/>
        <v>409750</v>
      </c>
      <c r="E11" s="2">
        <v>1</v>
      </c>
      <c r="F11" s="3" t="s">
        <v>10</v>
      </c>
      <c r="G11" t="e">
        <f>VLOOKUP(C11,[1]Sheet2!$F$2:$I$17496,4,FALSE)</f>
        <v>#N/A</v>
      </c>
      <c r="I11" s="13" t="str">
        <f>IFERROR(VLOOKUP(TRIM(C11),[2]!Table_Query_from_BetcoViews[[AlternateID]:[ItemDescr2]],5,FALSE),F11)</f>
        <v>CARBON BRUSH HOLDER</v>
      </c>
    </row>
    <row r="12" spans="2:9">
      <c r="B12" s="2">
        <v>61</v>
      </c>
      <c r="C12" s="2">
        <v>409393</v>
      </c>
      <c r="D12" t="str">
        <f t="shared" si="0"/>
        <v>E83683</v>
      </c>
      <c r="E12" s="2">
        <v>2</v>
      </c>
      <c r="F12" s="3" t="s">
        <v>12</v>
      </c>
      <c r="G12" t="str">
        <f>VLOOKUP(C12,[1]Sheet2!$F$2:$I$17496,4,FALSE)</f>
        <v xml:space="preserve">E8368300                      </v>
      </c>
      <c r="I12" s="13" t="str">
        <f>IFERROR(VLOOKUP(TRIM(C12),[2]!Table_Query_from_BetcoViews[[AlternateID]:[ItemDescr2]],5,FALSE),F12)</f>
        <v>Clip</v>
      </c>
    </row>
    <row r="13" spans="2:9">
      <c r="B13" s="2">
        <v>62</v>
      </c>
      <c r="C13" s="2">
        <v>409844</v>
      </c>
      <c r="D13" t="str">
        <f t="shared" si="0"/>
        <v>E83438</v>
      </c>
      <c r="E13" s="2">
        <v>2</v>
      </c>
      <c r="F13" s="3" t="s">
        <v>13</v>
      </c>
      <c r="G13" t="str">
        <f>VLOOKUP(C13,[1]Sheet2!$F$2:$I$17496,4,FALSE)</f>
        <v xml:space="preserve">E8343800                      </v>
      </c>
      <c r="I13" s="13" t="str">
        <f>IFERROR(VLOOKUP(TRIM(C13),[2]!Table_Query_from_BetcoViews[[AlternateID]:[ItemDescr2]],5,FALSE),F13)</f>
        <v>Cover    DRS/CRS</v>
      </c>
    </row>
    <row r="14" spans="2:9">
      <c r="B14" s="2">
        <v>63</v>
      </c>
      <c r="C14" s="2">
        <v>407613</v>
      </c>
      <c r="D14" t="str">
        <f t="shared" si="0"/>
        <v>E83439</v>
      </c>
      <c r="E14" s="2">
        <v>2</v>
      </c>
      <c r="F14" s="3" t="s">
        <v>14</v>
      </c>
      <c r="G14" t="str">
        <f>VLOOKUP(C14,[1]Sheet2!$F$2:$I$17496,4,FALSE)</f>
        <v xml:space="preserve">E8343900                      </v>
      </c>
      <c r="I14" s="13" t="str">
        <f>IFERROR(VLOOKUP(TRIM(C14),[2]!Table_Query_from_BetcoViews[[AlternateID]:[ItemDescr2]],5,FALSE),F14)</f>
        <v>Oil seal  DRS/CRS</v>
      </c>
    </row>
    <row r="15" spans="2:9">
      <c r="B15" s="2">
        <v>64</v>
      </c>
      <c r="C15" s="2">
        <v>408797</v>
      </c>
      <c r="D15" t="str">
        <f t="shared" si="0"/>
        <v>E83578</v>
      </c>
      <c r="F15" s="3" t="s">
        <v>15</v>
      </c>
      <c r="G15" t="str">
        <f>VLOOKUP(C15,[1]Sheet2!$F$2:$I$17496,4,FALSE)</f>
        <v xml:space="preserve">E8357800                      </v>
      </c>
      <c r="I15" s="13" t="str">
        <f>IFERROR(VLOOKUP(TRIM(C15),[2]!Table_Query_from_BetcoViews[[AlternateID]:[ItemDescr2]],5,FALSE),F15)</f>
        <v>Soc Hd Cap Screw M6x25 Zinc</v>
      </c>
    </row>
    <row r="16" spans="2:9">
      <c r="B16" s="2">
        <v>65</v>
      </c>
      <c r="C16" s="2">
        <v>409156</v>
      </c>
      <c r="D16" t="str">
        <f t="shared" si="0"/>
        <v>E82761</v>
      </c>
      <c r="F16" s="3" t="s">
        <v>16</v>
      </c>
      <c r="G16" t="str">
        <f>VLOOKUP(C16,[1]Sheet2!$F$2:$I$17496,4,FALSE)</f>
        <v xml:space="preserve">E8276100                      </v>
      </c>
      <c r="I16" s="13" t="str">
        <f>IFERROR(VLOOKUP(TRIM(C16),[2]!Table_Query_from_BetcoViews[[AlternateID]:[ItemDescr2]],5,FALSE),F16)</f>
        <v>Washer 6x12x1.6</v>
      </c>
    </row>
    <row r="17" spans="2:9">
      <c r="B17" s="2">
        <v>66</v>
      </c>
      <c r="C17" s="2">
        <v>408657</v>
      </c>
      <c r="D17" t="str">
        <f t="shared" si="0"/>
        <v>E83933</v>
      </c>
      <c r="F17" s="3" t="s">
        <v>15</v>
      </c>
      <c r="G17" t="str">
        <f>VLOOKUP(C17,[1]Sheet2!$F$2:$I$17496,4,FALSE)</f>
        <v xml:space="preserve">E8393300                      </v>
      </c>
      <c r="I17" s="13" t="str">
        <f>IFERROR(VLOOKUP(TRIM(C17),[2]!Table_Query_from_BetcoViews[[AlternateID]:[ItemDescr2]],5,FALSE),F17)</f>
        <v>Screw, Tripla Side Squeegee</v>
      </c>
    </row>
    <row r="18" spans="2:9">
      <c r="B18" s="2">
        <v>67</v>
      </c>
      <c r="C18" s="2">
        <v>409043</v>
      </c>
      <c r="D18" t="str">
        <f t="shared" si="0"/>
        <v>E83508</v>
      </c>
      <c r="F18" s="3" t="s">
        <v>17</v>
      </c>
      <c r="G18" t="str">
        <f>VLOOKUP(C18,[1]Sheet2!$F$2:$I$17496,4,FALSE)</f>
        <v xml:space="preserve">E8350800                      </v>
      </c>
      <c r="I18" s="13" t="str">
        <f>IFERROR(VLOOKUP(TRIM(C18),[2]!Table_Query_from_BetcoViews[[AlternateID]:[ItemDescr2]],5,FALSE),F18)</f>
        <v>Nut      WM</v>
      </c>
    </row>
    <row r="19" spans="2:9">
      <c r="B19" s="2">
        <v>68</v>
      </c>
      <c r="C19" s="2">
        <v>409080</v>
      </c>
      <c r="D19" t="str">
        <f t="shared" si="0"/>
        <v>E82256</v>
      </c>
      <c r="F19" s="3" t="s">
        <v>18</v>
      </c>
      <c r="G19" t="str">
        <f>VLOOKUP(C19,[1]Sheet2!$F$2:$I$17496,4,FALSE)</f>
        <v xml:space="preserve">E8225600                      </v>
      </c>
      <c r="I19" s="13" t="str">
        <f>IFERROR(VLOOKUP(TRIM(C19),[2]!Table_Query_from_BetcoViews[[AlternateID]:[ItemDescr2]],5,FALSE),F19)</f>
        <v>Nyloc Hex Nut, M5x7 Zinc</v>
      </c>
    </row>
    <row r="20" spans="2:9">
      <c r="B20" s="2">
        <v>69</v>
      </c>
      <c r="C20" s="2">
        <v>408966</v>
      </c>
      <c r="D20" t="str">
        <f t="shared" si="0"/>
        <v>E88042</v>
      </c>
      <c r="F20" s="3" t="s">
        <v>15</v>
      </c>
      <c r="G20" t="str">
        <f>VLOOKUP(C20,[1]Sheet2!$F$2:$I$17496,4,FALSE)</f>
        <v xml:space="preserve">E8804200                      </v>
      </c>
      <c r="I20" s="13" t="str">
        <f>IFERROR(VLOOKUP(TRIM(C20),[2]!Table_Query_from_BetcoViews[[AlternateID]:[ItemDescr2]],5,FALSE),F20)</f>
        <v>Flat Hd Soc Machine Screw M6x16 Zinc</v>
      </c>
    </row>
    <row r="21" spans="2:9">
      <c r="B21" s="2">
        <v>70</v>
      </c>
      <c r="C21" s="2">
        <v>408796</v>
      </c>
      <c r="D21">
        <f t="shared" si="0"/>
        <v>408796</v>
      </c>
      <c r="F21" s="3" t="s">
        <v>15</v>
      </c>
      <c r="G21" t="e">
        <f>VLOOKUP(C21,[1]Sheet2!$F$2:$I$17496,4,FALSE)</f>
        <v>#N/A</v>
      </c>
      <c r="I21" s="13" t="str">
        <f>IFERROR(VLOOKUP(TRIM(C21),[2]!Table_Query_from_BetcoViews[[AlternateID]:[ItemDescr2]],5,FALSE),F21)</f>
        <v>SCREW</v>
      </c>
    </row>
    <row r="22" spans="2:9">
      <c r="B22" s="2">
        <v>71</v>
      </c>
      <c r="C22" s="2">
        <v>409164</v>
      </c>
      <c r="D22" t="str">
        <f t="shared" si="0"/>
        <v>E82774</v>
      </c>
      <c r="F22" s="3" t="s">
        <v>19</v>
      </c>
      <c r="G22" t="str">
        <f>VLOOKUP(C22,[1]Sheet2!$F$2:$I$17496,4,FALSE)</f>
        <v xml:space="preserve">E8277400                      </v>
      </c>
      <c r="I22" s="13" t="str">
        <f>IFERROR(VLOOKUP(TRIM(C22),[2]!Table_Query_from_BetcoViews[[AlternateID]:[ItemDescr2]],5,FALSE),F22)</f>
        <v>Lock Washer, M6 Zinc</v>
      </c>
    </row>
    <row r="23" spans="2:9">
      <c r="B23" s="2">
        <v>72</v>
      </c>
      <c r="C23" s="2">
        <v>409082</v>
      </c>
      <c r="D23" t="str">
        <f t="shared" si="0"/>
        <v>E83550</v>
      </c>
      <c r="F23" s="3" t="s">
        <v>18</v>
      </c>
      <c r="G23" t="str">
        <f>VLOOKUP(C23,[1]Sheet2!$F$2:$I$17496,4,FALSE)</f>
        <v xml:space="preserve">E8355000                      </v>
      </c>
      <c r="I23" s="13" t="str">
        <f>IFERROR(VLOOKUP(TRIM(C23),[2]!Table_Query_from_BetcoViews[[AlternateID]:[ItemDescr2]],5,FALSE),F23)</f>
        <v>NyLoc Hex Nut, M6 Zinc</v>
      </c>
    </row>
    <row r="24" spans="2:9">
      <c r="B24" s="2">
        <v>73</v>
      </c>
      <c r="C24" s="2">
        <v>407663</v>
      </c>
      <c r="D24" t="str">
        <f t="shared" si="0"/>
        <v>E83547</v>
      </c>
      <c r="F24" s="3" t="s">
        <v>15</v>
      </c>
      <c r="G24" t="str">
        <f>VLOOKUP(C24,[1]Sheet2!$F$2:$I$17496,4,FALSE)</f>
        <v xml:space="preserve">E8354700                      </v>
      </c>
      <c r="I24" s="13" t="str">
        <f>IFERROR(VLOOKUP(TRIM(C24),[2]!Table_Query_from_BetcoViews[[AlternateID]:[ItemDescr2]],5,FALSE),F24)</f>
        <v>M6x16 Bolt, Zinc Hex Head</v>
      </c>
    </row>
    <row r="25" spans="2:9">
      <c r="B25" s="2">
        <v>74</v>
      </c>
      <c r="C25" s="2">
        <v>407657</v>
      </c>
      <c r="D25" t="str">
        <f t="shared" si="0"/>
        <v>E82619</v>
      </c>
      <c r="F25" s="3" t="s">
        <v>15</v>
      </c>
      <c r="G25" t="str">
        <f>VLOOKUP(C25,[1]Sheet2!$F$2:$I$17496,4,FALSE)</f>
        <v xml:space="preserve">E8261900                      </v>
      </c>
      <c r="I25" s="13" t="str">
        <f>IFERROR(VLOOKUP(TRIM(C25),[2]!Table_Query_from_BetcoViews[[AlternateID]:[ItemDescr2]],5,FALSE),F25)</f>
        <v>Screw, 6x10</v>
      </c>
    </row>
    <row r="26" spans="2:9">
      <c r="B26" s="2">
        <v>75</v>
      </c>
      <c r="C26" s="2">
        <v>408957</v>
      </c>
      <c r="D26" t="str">
        <f t="shared" si="0"/>
        <v>E20290</v>
      </c>
      <c r="F26" s="3" t="s">
        <v>15</v>
      </c>
      <c r="G26" t="str">
        <f>VLOOKUP(C26,[1]Sheet2!$F$2:$I$17496,4,FALSE)</f>
        <v xml:space="preserve">E2029000                      </v>
      </c>
      <c r="I26" s="13" t="str">
        <f>IFERROR(VLOOKUP(TRIM(C26),[2]!Table_Query_from_BetcoViews[[AlternateID]:[ItemDescr2]],5,FALSE),F26)</f>
        <v>Flat Hd Soc Machine Screw M5x16 SS</v>
      </c>
    </row>
    <row r="27" spans="2:9">
      <c r="B27" s="2">
        <v>76</v>
      </c>
      <c r="C27" s="2">
        <v>409160</v>
      </c>
      <c r="D27" t="str">
        <f t="shared" si="0"/>
        <v>E82798</v>
      </c>
      <c r="F27" s="3" t="s">
        <v>16</v>
      </c>
      <c r="G27" t="str">
        <f>VLOOKUP(C27,[1]Sheet2!$F$2:$I$17496,4,FALSE)</f>
        <v xml:space="preserve">E8279800                      </v>
      </c>
      <c r="I27" s="13" t="str">
        <f>IFERROR(VLOOKUP(TRIM(C27),[2]!Table_Query_from_BetcoViews[[AlternateID]:[ItemDescr2]],5,FALSE),F27)</f>
        <v>Washer, 6x18x1.5</v>
      </c>
    </row>
    <row r="28" spans="2:9">
      <c r="B28" s="2">
        <v>77</v>
      </c>
      <c r="C28" s="2">
        <v>409175</v>
      </c>
      <c r="D28" t="str">
        <f t="shared" si="0"/>
        <v>E81874</v>
      </c>
      <c r="F28" s="3" t="s">
        <v>16</v>
      </c>
      <c r="G28" t="str">
        <f>VLOOKUP(C28,[1]Sheet2!$F$2:$I$17496,4,FALSE)</f>
        <v xml:space="preserve">E8187400                      </v>
      </c>
      <c r="I28" s="13" t="str">
        <f>IFERROR(VLOOKUP(TRIM(C28),[2]!Table_Query_from_BetcoViews[[AlternateID]:[ItemDescr2]],5,FALSE),F28)</f>
        <v>Flat Washer M8x17x1.6 Zinc</v>
      </c>
    </row>
    <row r="29" spans="2:9">
      <c r="B29" s="2">
        <v>78</v>
      </c>
      <c r="C29" s="2">
        <v>409085</v>
      </c>
      <c r="D29" t="str">
        <f t="shared" si="0"/>
        <v>E81709</v>
      </c>
      <c r="F29" s="3" t="s">
        <v>18</v>
      </c>
      <c r="G29" t="str">
        <f>VLOOKUP(C29,[1]Sheet2!$F$2:$I$17496,4,FALSE)</f>
        <v xml:space="preserve">E8170900                      </v>
      </c>
      <c r="I29" s="13" t="str">
        <f>IFERROR(VLOOKUP(TRIM(C29),[2]!Table_Query_from_BetcoViews[[AlternateID]:[ItemDescr2]],5,FALSE),F29)</f>
        <v>Nyloc Hex Nut, M8 Zinc</v>
      </c>
    </row>
    <row r="30" spans="2:9">
      <c r="B30" s="2">
        <v>79</v>
      </c>
      <c r="C30" s="2">
        <v>409162</v>
      </c>
      <c r="D30" t="str">
        <f t="shared" si="0"/>
        <v>E83278</v>
      </c>
      <c r="F30" s="3" t="s">
        <v>16</v>
      </c>
      <c r="G30" t="str">
        <f>VLOOKUP(C30,[1]Sheet2!$F$2:$I$17496,4,FALSE)</f>
        <v xml:space="preserve">E8327800                      </v>
      </c>
      <c r="I30" s="13" t="str">
        <f>IFERROR(VLOOKUP(TRIM(C30),[2]!Table_Query_from_BetcoViews[[AlternateID]:[ItemDescr2]],5,FALSE),F30)</f>
        <v>Flat Washer M6.5x24x2 Zinc</v>
      </c>
    </row>
    <row r="31" spans="2:9">
      <c r="B31" s="2">
        <v>80</v>
      </c>
      <c r="C31" s="2">
        <v>409196</v>
      </c>
      <c r="D31" t="str">
        <f t="shared" si="0"/>
        <v>E83948</v>
      </c>
      <c r="F31" s="3" t="s">
        <v>19</v>
      </c>
      <c r="G31" t="str">
        <f>VLOOKUP(C31,[1]Sheet2!$F$2:$I$17496,4,FALSE)</f>
        <v xml:space="preserve">E8394800                      </v>
      </c>
      <c r="I31" s="13" t="str">
        <f>IFERROR(VLOOKUP(TRIM(C31),[2]!Table_Query_from_BetcoViews[[AlternateID]:[ItemDescr2]],5,FALSE),F31)</f>
        <v>Lock Washer M10x18x2.2 Zinc</v>
      </c>
    </row>
    <row r="32" spans="2:9">
      <c r="B32" s="2">
        <v>81</v>
      </c>
      <c r="C32" s="2">
        <v>408810</v>
      </c>
      <c r="D32" t="str">
        <f t="shared" si="0"/>
        <v>E83884</v>
      </c>
      <c r="F32" s="3" t="s">
        <v>15</v>
      </c>
      <c r="G32" t="str">
        <f>VLOOKUP(C32,[1]Sheet2!$F$2:$I$17496,4,FALSE)</f>
        <v xml:space="preserve">E8388400                      </v>
      </c>
      <c r="I32" s="13" t="str">
        <f>IFERROR(VLOOKUP(TRIM(C32),[2]!Table_Query_from_BetcoViews[[AlternateID]:[ItemDescr2]],5,FALSE),F32)</f>
        <v>Screw</v>
      </c>
    </row>
    <row r="33" spans="2:9">
      <c r="B33" s="2">
        <v>82</v>
      </c>
      <c r="C33" s="2">
        <v>408712</v>
      </c>
      <c r="D33" t="str">
        <f t="shared" si="0"/>
        <v>E81017</v>
      </c>
      <c r="F33" s="3" t="s">
        <v>15</v>
      </c>
      <c r="G33" t="str">
        <f>VLOOKUP(C33,[1]Sheet2!$F$2:$I$17496,4,FALSE)</f>
        <v xml:space="preserve">E8101700                      </v>
      </c>
      <c r="I33" s="13" t="str">
        <f>IFERROR(VLOOKUP(TRIM(C33),[2]!Table_Query_from_BetcoViews[[AlternateID]:[ItemDescr2]],5,FALSE),F33)</f>
        <v>Hex Bolt 10x30 Zinc</v>
      </c>
    </row>
    <row r="34" spans="2:9">
      <c r="B34" s="2">
        <v>83</v>
      </c>
      <c r="C34" s="2">
        <v>407648</v>
      </c>
      <c r="D34" t="str">
        <f t="shared" si="0"/>
        <v>E20085</v>
      </c>
      <c r="F34" s="3" t="s">
        <v>15</v>
      </c>
      <c r="G34" t="str">
        <f>VLOOKUP(C34,[1]Sheet2!$F$2:$I$17496,4,FALSE)</f>
        <v xml:space="preserve">E2008500                      </v>
      </c>
      <c r="I34" s="13" t="str">
        <f>IFERROR(VLOOKUP(TRIM(C34),[2]!Table_Query_from_BetcoViews[[AlternateID]:[ItemDescr2]],5,FALSE),F34)</f>
        <v>Hex Bolt M5x25 SS</v>
      </c>
    </row>
    <row r="35" spans="2:9">
      <c r="B35" s="2">
        <v>84</v>
      </c>
      <c r="C35" s="2">
        <v>409334</v>
      </c>
      <c r="D35" t="str">
        <f t="shared" si="0"/>
        <v>E83841</v>
      </c>
      <c r="F35" s="3" t="s">
        <v>19</v>
      </c>
      <c r="G35" t="str">
        <f>VLOOKUP(C35,[1]Sheet2!$F$2:$I$17496,4,FALSE)</f>
        <v xml:space="preserve">E8384100                      </v>
      </c>
      <c r="I35" s="13" t="str">
        <f>IFERROR(VLOOKUP(TRIM(C35),[2]!Table_Query_from_BetcoViews[[AlternateID]:[ItemDescr2]],5,FALSE),F35)</f>
        <v>External Serrated Lock Washer M5 Zinc</v>
      </c>
    </row>
    <row r="36" spans="2:9">
      <c r="B36" s="2">
        <v>85</v>
      </c>
      <c r="C36" s="2">
        <v>408670</v>
      </c>
      <c r="D36" t="str">
        <f t="shared" si="0"/>
        <v>E81917</v>
      </c>
      <c r="F36" s="3" t="s">
        <v>15</v>
      </c>
      <c r="G36" t="str">
        <f>VLOOKUP(C36,[1]Sheet2!$F$2:$I$17496,4,FALSE)</f>
        <v xml:space="preserve">E8191700                      </v>
      </c>
      <c r="I36" s="13" t="str">
        <f>IFERROR(VLOOKUP(TRIM(C36),[2]!Table_Query_from_BetcoViews[[AlternateID]:[ItemDescr2]],5,FALSE),F36)</f>
        <v>Hex Bolt M8x20 Zinc</v>
      </c>
    </row>
    <row r="37" spans="2:9">
      <c r="B37" s="2">
        <v>86</v>
      </c>
      <c r="C37" s="2">
        <v>409181</v>
      </c>
      <c r="D37" t="str">
        <f t="shared" si="0"/>
        <v>E83704</v>
      </c>
      <c r="F37" s="3" t="s">
        <v>16</v>
      </c>
      <c r="G37" t="str">
        <f>VLOOKUP(C37,[1]Sheet2!$F$2:$I$17496,4,FALSE)</f>
        <v xml:space="preserve">E8370400                      </v>
      </c>
      <c r="I37" s="13" t="str">
        <f>IFERROR(VLOOKUP(TRIM(C37),[2]!Table_Query_from_BetcoViews[[AlternateID]:[ItemDescr2]],5,FALSE),F37)</f>
        <v>Lock Washer M8x13x2.2 Zinc</v>
      </c>
    </row>
    <row r="38" spans="2:9">
      <c r="B38" s="2">
        <v>87</v>
      </c>
      <c r="C38" s="2">
        <v>408677</v>
      </c>
      <c r="D38" t="str">
        <f t="shared" si="0"/>
        <v>E83671</v>
      </c>
      <c r="F38" s="3" t="s">
        <v>15</v>
      </c>
      <c r="G38" t="str">
        <f>VLOOKUP(C38,[1]Sheet2!$F$2:$I$17496,4,FALSE)</f>
        <v xml:space="preserve">E8367100                      </v>
      </c>
      <c r="I38" s="13" t="str">
        <f>IFERROR(VLOOKUP(TRIM(C38),[2]!Table_Query_from_BetcoViews[[AlternateID]:[ItemDescr2]],5,FALSE),F38)</f>
        <v>Hex Bolt M8x30 SS</v>
      </c>
    </row>
    <row r="39" spans="2:9">
      <c r="B39" s="2">
        <v>88</v>
      </c>
      <c r="C39" s="2">
        <v>409048</v>
      </c>
      <c r="D39" t="str">
        <f t="shared" si="0"/>
        <v>E83672</v>
      </c>
      <c r="F39" s="3" t="s">
        <v>17</v>
      </c>
      <c r="G39" t="str">
        <f>VLOOKUP(C39,[1]Sheet2!$F$2:$I$17496,4,FALSE)</f>
        <v xml:space="preserve">E8367200                      </v>
      </c>
      <c r="I39" s="13" t="str">
        <f>IFERROR(VLOOKUP(TRIM(C39),[2]!Table_Query_from_BetcoViews[[AlternateID]:[ItemDescr2]],5,FALSE),F39)</f>
        <v>Hex Jam Nut, M8x5 SS</v>
      </c>
    </row>
    <row r="40" spans="2:9">
      <c r="B40" s="2">
        <v>89</v>
      </c>
      <c r="C40" s="2">
        <v>408770</v>
      </c>
      <c r="D40" t="str">
        <f t="shared" si="0"/>
        <v>E83680</v>
      </c>
      <c r="F40" s="3" t="s">
        <v>15</v>
      </c>
      <c r="G40" t="str">
        <f>VLOOKUP(C40,[1]Sheet2!$F$2:$I$17496,4,FALSE)</f>
        <v xml:space="preserve">E8368000                      </v>
      </c>
      <c r="I40" s="13" t="str">
        <f>IFERROR(VLOOKUP(TRIM(C40),[2]!Table_Query_from_BetcoViews[[AlternateID]:[ItemDescr2]],5,FALSE),F40)</f>
        <v>Screw</v>
      </c>
    </row>
    <row r="41" spans="2:9">
      <c r="B41" s="2">
        <v>90</v>
      </c>
      <c r="C41" s="2">
        <v>408739</v>
      </c>
      <c r="D41" t="str">
        <f t="shared" si="0"/>
        <v>E83676</v>
      </c>
      <c r="F41" s="3" t="s">
        <v>15</v>
      </c>
      <c r="G41" t="str">
        <f>VLOOKUP(C41,[1]Sheet2!$F$2:$I$17496,4,FALSE)</f>
        <v xml:space="preserve">E8367600                      </v>
      </c>
      <c r="I41" s="13" t="str">
        <f>IFERROR(VLOOKUP(TRIM(C41),[2]!Table_Query_from_BetcoViews[[AlternateID]:[ItemDescr2]],5,FALSE),F41)</f>
        <v>Screw</v>
      </c>
    </row>
    <row r="42" spans="2:9">
      <c r="B42" s="2">
        <v>91</v>
      </c>
      <c r="C42" s="2">
        <v>409191</v>
      </c>
      <c r="D42" t="str">
        <f t="shared" si="0"/>
        <v>E82773</v>
      </c>
      <c r="F42" s="3" t="s">
        <v>16</v>
      </c>
      <c r="G42" t="str">
        <f>VLOOKUP(C42,[1]Sheet2!$F$2:$I$17496,4,FALSE)</f>
        <v xml:space="preserve">E8277300                      </v>
      </c>
      <c r="I42" s="13" t="str">
        <f>IFERROR(VLOOKUP(TRIM(C42),[2]!Table_Query_from_BetcoViews[[AlternateID]:[ItemDescr2]],5,FALSE),F42)</f>
        <v>Flat Washer M10x21x2 Zinc</v>
      </c>
    </row>
    <row r="43" spans="2:9">
      <c r="B43" s="2">
        <v>92</v>
      </c>
      <c r="C43" s="2">
        <v>409090</v>
      </c>
      <c r="D43" t="str">
        <f t="shared" si="0"/>
        <v>E83381</v>
      </c>
      <c r="F43" s="3" t="s">
        <v>18</v>
      </c>
      <c r="G43" t="str">
        <f>VLOOKUP(C43,[1]Sheet2!$F$2:$I$17496,4,FALSE)</f>
        <v xml:space="preserve">E8338100                      </v>
      </c>
      <c r="I43" s="13" t="str">
        <f>IFERROR(VLOOKUP(TRIM(C43),[2]!Table_Query_from_BetcoViews[[AlternateID]:[ItemDescr2]],5,FALSE),F43)</f>
        <v>Nyloc Hex Nut, M10 Zinc</v>
      </c>
    </row>
    <row r="44" spans="2:9">
      <c r="B44" s="2">
        <v>93</v>
      </c>
      <c r="C44" s="2">
        <v>407655</v>
      </c>
      <c r="D44" t="str">
        <f t="shared" si="0"/>
        <v>E87291</v>
      </c>
      <c r="F44" s="3" t="s">
        <v>15</v>
      </c>
      <c r="G44" t="str">
        <f>VLOOKUP(C44,[1]Sheet2!$F$2:$I$17496,4,FALSE)</f>
        <v xml:space="preserve">E8729100                      </v>
      </c>
      <c r="I44" s="13" t="str">
        <f>IFERROR(VLOOKUP(TRIM(C44),[2]!Table_Query_from_BetcoViews[[AlternateID]:[ItemDescr2]],5,FALSE),F44)</f>
        <v>Screw, M5 x 35 CRS28/DRS26</v>
      </c>
    </row>
    <row r="45" spans="2:9">
      <c r="B45" s="3" t="s">
        <v>20</v>
      </c>
      <c r="C45" s="2">
        <v>408833</v>
      </c>
      <c r="D45">
        <f t="shared" si="0"/>
        <v>408833</v>
      </c>
      <c r="F45" s="3" t="s">
        <v>15</v>
      </c>
      <c r="G45" t="e">
        <f>VLOOKUP(C45,[1]Sheet2!$F$2:$I$17496,4,FALSE)</f>
        <v>#N/A</v>
      </c>
      <c r="I45" s="13" t="str">
        <f>IFERROR(VLOOKUP(TRIM(C45),[2]!Table_Query_from_BetcoViews[[AlternateID]:[ItemDescr2]],5,FALSE),F45)</f>
        <v>SCREW</v>
      </c>
    </row>
    <row r="46" spans="2:9">
      <c r="B46" s="2">
        <v>94</v>
      </c>
      <c r="C46" s="2">
        <v>408918</v>
      </c>
      <c r="D46" t="str">
        <f t="shared" si="0"/>
        <v>E83440</v>
      </c>
      <c r="F46" s="3" t="s">
        <v>3</v>
      </c>
      <c r="G46" t="str">
        <f>VLOOKUP(C46,[1]Sheet2!$F$2:$I$17496,4,FALSE)</f>
        <v xml:space="preserve">E8344000                      </v>
      </c>
      <c r="I46" s="13" t="str">
        <f>IFERROR(VLOOKUP(TRIM(C46),[2]!Table_Query_from_BetcoViews[[AlternateID]:[ItemDescr2]],5,FALSE),F46)</f>
        <v>Dowel  DRS/CRS</v>
      </c>
    </row>
    <row r="47" spans="2:9">
      <c r="B47" s="2">
        <v>95</v>
      </c>
      <c r="C47" s="2">
        <v>408658</v>
      </c>
      <c r="D47" t="str">
        <f t="shared" si="0"/>
        <v>E88025</v>
      </c>
      <c r="F47" s="3" t="s">
        <v>15</v>
      </c>
      <c r="G47" t="str">
        <f>VLOOKUP(C47,[1]Sheet2!$F$2:$I$17496,4,FALSE)</f>
        <v xml:space="preserve">E8802500                      </v>
      </c>
      <c r="I47" s="13" t="str">
        <f>IFERROR(VLOOKUP(TRIM(C47),[2]!Table_Query_from_BetcoViews[[AlternateID]:[ItemDescr2]],5,FALSE),F47)</f>
        <v>Bolt, M6 x 60 CM 70 HS</v>
      </c>
    </row>
    <row r="48" spans="2:9">
      <c r="B48" s="2">
        <v>96</v>
      </c>
      <c r="C48" s="2">
        <v>409040</v>
      </c>
      <c r="D48" t="str">
        <f t="shared" si="0"/>
        <v>E83852</v>
      </c>
      <c r="F48" s="3" t="s">
        <v>17</v>
      </c>
      <c r="G48" t="str">
        <f>VLOOKUP(C48,[1]Sheet2!$F$2:$I$17496,4,FALSE)</f>
        <v xml:space="preserve">E8385200                      </v>
      </c>
      <c r="I48" s="13" t="str">
        <f>IFERROR(VLOOKUP(TRIM(C48),[2]!Table_Query_from_BetcoViews[[AlternateID]:[ItemDescr2]],5,FALSE),F48)</f>
        <v>Hex Nut, M6x5</v>
      </c>
    </row>
    <row r="49" spans="2:9">
      <c r="B49" s="2">
        <v>97</v>
      </c>
      <c r="C49" s="2">
        <v>409003</v>
      </c>
      <c r="D49" t="str">
        <f t="shared" si="0"/>
        <v>E83441</v>
      </c>
      <c r="F49" s="3" t="s">
        <v>15</v>
      </c>
      <c r="G49" t="str">
        <f>VLOOKUP(C49,[1]Sheet2!$F$2:$I$17496,4,FALSE)</f>
        <v xml:space="preserve">E8344100                      </v>
      </c>
      <c r="I49" s="13" t="str">
        <f>IFERROR(VLOOKUP(TRIM(C49),[2]!Table_Query_from_BetcoViews[[AlternateID]:[ItemDescr2]],5,FALSE),F49)</f>
        <v>Screw         DRS/CRS</v>
      </c>
    </row>
    <row r="50" spans="2:9">
      <c r="B50" s="2">
        <v>98</v>
      </c>
      <c r="C50" s="2">
        <v>409163</v>
      </c>
      <c r="D50" t="str">
        <f t="shared" si="0"/>
        <v>E83658</v>
      </c>
      <c r="F50" s="3" t="s">
        <v>19</v>
      </c>
      <c r="G50" t="str">
        <f>VLOOKUP(C50,[1]Sheet2!$F$2:$I$17496,4,FALSE)</f>
        <v xml:space="preserve">E8365800                      </v>
      </c>
      <c r="I50" s="13" t="str">
        <f>IFERROR(VLOOKUP(TRIM(C50),[2]!Table_Query_from_BetcoViews[[AlternateID]:[ItemDescr2]],5,FALSE),F50)</f>
        <v>Lock washer</v>
      </c>
    </row>
    <row r="51" spans="2:9">
      <c r="B51" s="2">
        <v>99</v>
      </c>
      <c r="C51" s="2">
        <v>407660</v>
      </c>
      <c r="D51" t="str">
        <f t="shared" si="0"/>
        <v>E83279</v>
      </c>
      <c r="F51" s="3" t="s">
        <v>15</v>
      </c>
      <c r="G51" t="str">
        <f>VLOOKUP(C51,[1]Sheet2!$F$2:$I$17496,4,FALSE)</f>
        <v xml:space="preserve">E8327900                      </v>
      </c>
      <c r="I51" s="13" t="str">
        <f>IFERROR(VLOOKUP(TRIM(C51),[2]!Table_Query_from_BetcoViews[[AlternateID]:[ItemDescr2]],5,FALSE),F51)</f>
        <v>screw</v>
      </c>
    </row>
    <row r="52" spans="2:9">
      <c r="B52" s="2">
        <v>100</v>
      </c>
      <c r="C52" s="2">
        <v>408617</v>
      </c>
      <c r="D52" t="str">
        <f t="shared" si="0"/>
        <v>E83511</v>
      </c>
      <c r="F52" s="3" t="s">
        <v>15</v>
      </c>
      <c r="G52" t="str">
        <f>VLOOKUP(C52,[1]Sheet2!$F$2:$I$17496,4,FALSE)</f>
        <v xml:space="preserve">E8351100                      </v>
      </c>
      <c r="I52" s="13" t="str">
        <f>IFERROR(VLOOKUP(TRIM(C52),[2]!Table_Query_from_BetcoViews[[AlternateID]:[ItemDescr2]],5,FALSE),F52)</f>
        <v>Carriage bolt 6mm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52"/>
  <sheetViews>
    <sheetView tabSelected="1" topLeftCell="A4" zoomScaleNormal="100" workbookViewId="0">
      <selection activeCell="E3" sqref="E3:E52"/>
    </sheetView>
  </sheetViews>
  <sheetFormatPr defaultRowHeight="13.35" customHeight="1"/>
  <cols>
    <col min="1" max="1" width="14.28515625" style="5" customWidth="1"/>
    <col min="2" max="2" width="9.140625" style="6"/>
    <col min="3" max="3" width="10" style="6" bestFit="1" customWidth="1"/>
    <col min="4" max="4" width="9.140625" style="6"/>
    <col min="5" max="5" width="41.28515625" style="7" customWidth="1"/>
    <col min="6" max="16384" width="9.140625" style="5"/>
  </cols>
  <sheetData>
    <row r="2" spans="2:5" ht="13.35" customHeight="1">
      <c r="B2" s="10" t="s">
        <v>66</v>
      </c>
      <c r="C2" s="10" t="s">
        <v>67</v>
      </c>
      <c r="D2" s="10" t="s">
        <v>68</v>
      </c>
      <c r="E2" s="11" t="s">
        <v>2</v>
      </c>
    </row>
    <row r="3" spans="2:5" ht="13.35" customHeight="1">
      <c r="B3" s="8">
        <v>54</v>
      </c>
      <c r="C3" s="8" t="s">
        <v>21</v>
      </c>
      <c r="D3" s="8">
        <v>2</v>
      </c>
      <c r="E3" s="9" t="s">
        <v>69</v>
      </c>
    </row>
    <row r="4" spans="2:5" ht="13.35" customHeight="1">
      <c r="B4" s="8">
        <v>55</v>
      </c>
      <c r="C4" s="8" t="s">
        <v>22</v>
      </c>
      <c r="D4" s="8">
        <v>9</v>
      </c>
      <c r="E4" s="9" t="s">
        <v>70</v>
      </c>
    </row>
    <row r="5" spans="2:5" ht="13.35" customHeight="1">
      <c r="B5" s="8">
        <v>56</v>
      </c>
      <c r="C5" s="8" t="s">
        <v>23</v>
      </c>
      <c r="D5" s="8">
        <v>2</v>
      </c>
      <c r="E5" s="9" t="s">
        <v>71</v>
      </c>
    </row>
    <row r="6" spans="2:5" ht="13.35" customHeight="1">
      <c r="B6" s="8">
        <v>57</v>
      </c>
      <c r="C6" s="8" t="s">
        <v>24</v>
      </c>
      <c r="D6" s="8">
        <v>1</v>
      </c>
      <c r="E6" s="9" t="s">
        <v>72</v>
      </c>
    </row>
    <row r="7" spans="2:5" ht="13.35" customHeight="1">
      <c r="B7" s="8">
        <v>58</v>
      </c>
      <c r="C7" s="8" t="s">
        <v>25</v>
      </c>
      <c r="D7" s="8">
        <v>1</v>
      </c>
      <c r="E7" s="9" t="s">
        <v>73</v>
      </c>
    </row>
    <row r="8" spans="2:5" ht="13.35" customHeight="1">
      <c r="B8" s="8">
        <v>59</v>
      </c>
      <c r="C8" s="8" t="s">
        <v>26</v>
      </c>
      <c r="D8" s="8">
        <v>4</v>
      </c>
      <c r="E8" s="9" t="s">
        <v>74</v>
      </c>
    </row>
    <row r="9" spans="2:5" ht="13.35" customHeight="1">
      <c r="B9" s="8" t="s">
        <v>9</v>
      </c>
      <c r="C9" s="12">
        <v>409419</v>
      </c>
      <c r="D9" s="8">
        <v>4</v>
      </c>
      <c r="E9" s="9" t="s">
        <v>8</v>
      </c>
    </row>
    <row r="10" spans="2:5" ht="13.35" customHeight="1">
      <c r="B10" s="8">
        <v>60</v>
      </c>
      <c r="C10" s="8" t="s">
        <v>27</v>
      </c>
      <c r="D10" s="8">
        <v>1</v>
      </c>
      <c r="E10" s="9" t="s">
        <v>75</v>
      </c>
    </row>
    <row r="11" spans="2:5" ht="13.35" customHeight="1">
      <c r="B11" s="8" t="s">
        <v>11</v>
      </c>
      <c r="C11" s="12">
        <v>409750</v>
      </c>
      <c r="D11" s="8">
        <v>1</v>
      </c>
      <c r="E11" s="9" t="s">
        <v>10</v>
      </c>
    </row>
    <row r="12" spans="2:5" ht="13.35" customHeight="1">
      <c r="B12" s="8">
        <v>61</v>
      </c>
      <c r="C12" s="8" t="s">
        <v>28</v>
      </c>
      <c r="D12" s="8">
        <v>2</v>
      </c>
      <c r="E12" s="9" t="s">
        <v>76</v>
      </c>
    </row>
    <row r="13" spans="2:5" ht="13.35" customHeight="1">
      <c r="B13" s="8">
        <v>62</v>
      </c>
      <c r="C13" s="8" t="s">
        <v>29</v>
      </c>
      <c r="D13" s="8">
        <v>2</v>
      </c>
      <c r="E13" s="9" t="s">
        <v>77</v>
      </c>
    </row>
    <row r="14" spans="2:5" ht="13.35" customHeight="1">
      <c r="B14" s="8">
        <v>63</v>
      </c>
      <c r="C14" s="8" t="s">
        <v>30</v>
      </c>
      <c r="D14" s="8">
        <v>2</v>
      </c>
      <c r="E14" s="9" t="s">
        <v>78</v>
      </c>
    </row>
    <row r="15" spans="2:5" ht="13.35" customHeight="1">
      <c r="B15" s="8">
        <v>64</v>
      </c>
      <c r="C15" s="8" t="s">
        <v>31</v>
      </c>
      <c r="D15" s="8"/>
      <c r="E15" s="9" t="s">
        <v>79</v>
      </c>
    </row>
    <row r="16" spans="2:5" ht="13.35" customHeight="1">
      <c r="B16" s="8">
        <v>65</v>
      </c>
      <c r="C16" s="8" t="s">
        <v>32</v>
      </c>
      <c r="D16" s="8"/>
      <c r="E16" s="9" t="s">
        <v>80</v>
      </c>
    </row>
    <row r="17" spans="2:5" ht="13.35" customHeight="1">
      <c r="B17" s="8">
        <v>66</v>
      </c>
      <c r="C17" s="8" t="s">
        <v>33</v>
      </c>
      <c r="D17" s="8"/>
      <c r="E17" s="9" t="s">
        <v>81</v>
      </c>
    </row>
    <row r="18" spans="2:5" ht="13.35" customHeight="1">
      <c r="B18" s="8">
        <v>67</v>
      </c>
      <c r="C18" s="8" t="s">
        <v>34</v>
      </c>
      <c r="D18" s="8"/>
      <c r="E18" s="9" t="s">
        <v>82</v>
      </c>
    </row>
    <row r="19" spans="2:5" ht="13.35" customHeight="1">
      <c r="B19" s="8">
        <v>68</v>
      </c>
      <c r="C19" s="8" t="s">
        <v>35</v>
      </c>
      <c r="D19" s="8"/>
      <c r="E19" s="9" t="s">
        <v>83</v>
      </c>
    </row>
    <row r="20" spans="2:5" ht="13.35" customHeight="1">
      <c r="B20" s="8">
        <v>69</v>
      </c>
      <c r="C20" s="8" t="s">
        <v>36</v>
      </c>
      <c r="D20" s="8"/>
      <c r="E20" s="9" t="s">
        <v>84</v>
      </c>
    </row>
    <row r="21" spans="2:5" ht="13.35" customHeight="1">
      <c r="B21" s="8">
        <v>70</v>
      </c>
      <c r="C21" s="12">
        <v>408796</v>
      </c>
      <c r="D21" s="8"/>
      <c r="E21" s="9" t="s">
        <v>15</v>
      </c>
    </row>
    <row r="22" spans="2:5" ht="13.35" customHeight="1">
      <c r="B22" s="8">
        <v>71</v>
      </c>
      <c r="C22" s="8" t="s">
        <v>37</v>
      </c>
      <c r="D22" s="8"/>
      <c r="E22" s="9" t="s">
        <v>85</v>
      </c>
    </row>
    <row r="23" spans="2:5" ht="13.35" customHeight="1">
      <c r="B23" s="8">
        <v>72</v>
      </c>
      <c r="C23" s="8" t="s">
        <v>38</v>
      </c>
      <c r="D23" s="8"/>
      <c r="E23" s="9" t="s">
        <v>86</v>
      </c>
    </row>
    <row r="24" spans="2:5" ht="13.35" customHeight="1">
      <c r="B24" s="8">
        <v>73</v>
      </c>
      <c r="C24" s="8" t="s">
        <v>39</v>
      </c>
      <c r="D24" s="8"/>
      <c r="E24" s="9" t="s">
        <v>87</v>
      </c>
    </row>
    <row r="25" spans="2:5" ht="13.35" customHeight="1">
      <c r="B25" s="8">
        <v>74</v>
      </c>
      <c r="C25" s="8" t="s">
        <v>40</v>
      </c>
      <c r="D25" s="8"/>
      <c r="E25" s="9" t="s">
        <v>88</v>
      </c>
    </row>
    <row r="26" spans="2:5" ht="13.35" customHeight="1">
      <c r="B26" s="8">
        <v>75</v>
      </c>
      <c r="C26" s="8" t="s">
        <v>41</v>
      </c>
      <c r="D26" s="8"/>
      <c r="E26" s="9" t="s">
        <v>89</v>
      </c>
    </row>
    <row r="27" spans="2:5" ht="13.35" customHeight="1">
      <c r="B27" s="8">
        <v>76</v>
      </c>
      <c r="C27" s="8" t="s">
        <v>42</v>
      </c>
      <c r="D27" s="8"/>
      <c r="E27" s="9" t="s">
        <v>90</v>
      </c>
    </row>
    <row r="28" spans="2:5" ht="13.35" customHeight="1">
      <c r="B28" s="8">
        <v>77</v>
      </c>
      <c r="C28" s="8" t="s">
        <v>43</v>
      </c>
      <c r="D28" s="8"/>
      <c r="E28" s="9" t="s">
        <v>91</v>
      </c>
    </row>
    <row r="29" spans="2:5" ht="13.35" customHeight="1">
      <c r="B29" s="8">
        <v>78</v>
      </c>
      <c r="C29" s="8" t="s">
        <v>44</v>
      </c>
      <c r="D29" s="8"/>
      <c r="E29" s="9" t="s">
        <v>92</v>
      </c>
    </row>
    <row r="30" spans="2:5" ht="13.35" customHeight="1">
      <c r="B30" s="8">
        <v>79</v>
      </c>
      <c r="C30" s="8" t="s">
        <v>45</v>
      </c>
      <c r="D30" s="8"/>
      <c r="E30" s="9" t="s">
        <v>93</v>
      </c>
    </row>
    <row r="31" spans="2:5" ht="13.35" customHeight="1">
      <c r="B31" s="8">
        <v>80</v>
      </c>
      <c r="C31" s="8" t="s">
        <v>46</v>
      </c>
      <c r="D31" s="8"/>
      <c r="E31" s="9" t="s">
        <v>94</v>
      </c>
    </row>
    <row r="32" spans="2:5" ht="13.35" customHeight="1">
      <c r="B32" s="8">
        <v>81</v>
      </c>
      <c r="C32" s="8" t="s">
        <v>47</v>
      </c>
      <c r="D32" s="8"/>
      <c r="E32" s="9" t="s">
        <v>95</v>
      </c>
    </row>
    <row r="33" spans="2:5" ht="13.35" customHeight="1">
      <c r="B33" s="8">
        <v>82</v>
      </c>
      <c r="C33" s="8" t="s">
        <v>48</v>
      </c>
      <c r="D33" s="8"/>
      <c r="E33" s="9" t="s">
        <v>96</v>
      </c>
    </row>
    <row r="34" spans="2:5" ht="13.35" customHeight="1">
      <c r="B34" s="8">
        <v>83</v>
      </c>
      <c r="C34" s="8" t="s">
        <v>49</v>
      </c>
      <c r="D34" s="8"/>
      <c r="E34" s="9" t="s">
        <v>97</v>
      </c>
    </row>
    <row r="35" spans="2:5" ht="13.35" customHeight="1">
      <c r="B35" s="8">
        <v>84</v>
      </c>
      <c r="C35" s="8" t="s">
        <v>50</v>
      </c>
      <c r="D35" s="8"/>
      <c r="E35" s="9" t="s">
        <v>98</v>
      </c>
    </row>
    <row r="36" spans="2:5" ht="13.35" customHeight="1">
      <c r="B36" s="8">
        <v>85</v>
      </c>
      <c r="C36" s="8" t="s">
        <v>51</v>
      </c>
      <c r="D36" s="8"/>
      <c r="E36" s="9" t="s">
        <v>99</v>
      </c>
    </row>
    <row r="37" spans="2:5" ht="13.35" customHeight="1">
      <c r="B37" s="8">
        <v>86</v>
      </c>
      <c r="C37" s="8" t="s">
        <v>52</v>
      </c>
      <c r="D37" s="8"/>
      <c r="E37" s="9" t="s">
        <v>100</v>
      </c>
    </row>
    <row r="38" spans="2:5" ht="13.35" customHeight="1">
      <c r="B38" s="8">
        <v>87</v>
      </c>
      <c r="C38" s="8" t="s">
        <v>53</v>
      </c>
      <c r="D38" s="8"/>
      <c r="E38" s="9" t="s">
        <v>101</v>
      </c>
    </row>
    <row r="39" spans="2:5" ht="13.35" customHeight="1">
      <c r="B39" s="8">
        <v>88</v>
      </c>
      <c r="C39" s="8" t="s">
        <v>54</v>
      </c>
      <c r="D39" s="8"/>
      <c r="E39" s="9" t="s">
        <v>102</v>
      </c>
    </row>
    <row r="40" spans="2:5" ht="13.35" customHeight="1">
      <c r="B40" s="8">
        <v>89</v>
      </c>
      <c r="C40" s="8" t="s">
        <v>55</v>
      </c>
      <c r="D40" s="8"/>
      <c r="E40" s="9" t="s">
        <v>95</v>
      </c>
    </row>
    <row r="41" spans="2:5" ht="13.35" customHeight="1">
      <c r="B41" s="8">
        <v>90</v>
      </c>
      <c r="C41" s="8" t="s">
        <v>56</v>
      </c>
      <c r="D41" s="8"/>
      <c r="E41" s="9" t="s">
        <v>95</v>
      </c>
    </row>
    <row r="42" spans="2:5" ht="13.35" customHeight="1">
      <c r="B42" s="8">
        <v>91</v>
      </c>
      <c r="C42" s="8" t="s">
        <v>57</v>
      </c>
      <c r="D42" s="8"/>
      <c r="E42" s="9" t="s">
        <v>103</v>
      </c>
    </row>
    <row r="43" spans="2:5" ht="13.35" customHeight="1">
      <c r="B43" s="8">
        <v>92</v>
      </c>
      <c r="C43" s="8" t="s">
        <v>58</v>
      </c>
      <c r="D43" s="8"/>
      <c r="E43" s="9" t="s">
        <v>104</v>
      </c>
    </row>
    <row r="44" spans="2:5" ht="13.35" customHeight="1">
      <c r="B44" s="8">
        <v>93</v>
      </c>
      <c r="C44" s="8" t="s">
        <v>59</v>
      </c>
      <c r="D44" s="8"/>
      <c r="E44" s="9" t="s">
        <v>105</v>
      </c>
    </row>
    <row r="45" spans="2:5" ht="13.35" customHeight="1">
      <c r="B45" s="8" t="s">
        <v>20</v>
      </c>
      <c r="C45" s="12">
        <v>408833</v>
      </c>
      <c r="D45" s="8"/>
      <c r="E45" s="9" t="s">
        <v>15</v>
      </c>
    </row>
    <row r="46" spans="2:5" ht="13.35" customHeight="1">
      <c r="B46" s="8">
        <v>94</v>
      </c>
      <c r="C46" s="8" t="s">
        <v>21</v>
      </c>
      <c r="D46" s="8"/>
      <c r="E46" s="9" t="s">
        <v>69</v>
      </c>
    </row>
    <row r="47" spans="2:5" ht="13.35" customHeight="1">
      <c r="B47" s="8">
        <v>95</v>
      </c>
      <c r="C47" s="8" t="s">
        <v>60</v>
      </c>
      <c r="D47" s="8"/>
      <c r="E47" s="9" t="s">
        <v>106</v>
      </c>
    </row>
    <row r="48" spans="2:5" ht="13.35" customHeight="1">
      <c r="B48" s="8">
        <v>96</v>
      </c>
      <c r="C48" s="8" t="s">
        <v>61</v>
      </c>
      <c r="D48" s="8"/>
      <c r="E48" s="9" t="s">
        <v>107</v>
      </c>
    </row>
    <row r="49" spans="2:5" ht="13.35" customHeight="1">
      <c r="B49" s="8">
        <v>97</v>
      </c>
      <c r="C49" s="8" t="s">
        <v>62</v>
      </c>
      <c r="D49" s="8"/>
      <c r="E49" s="9" t="s">
        <v>108</v>
      </c>
    </row>
    <row r="50" spans="2:5" ht="13.35" customHeight="1">
      <c r="B50" s="8">
        <v>98</v>
      </c>
      <c r="C50" s="8" t="s">
        <v>63</v>
      </c>
      <c r="D50" s="8"/>
      <c r="E50" s="9" t="s">
        <v>109</v>
      </c>
    </row>
    <row r="51" spans="2:5" ht="13.35" customHeight="1">
      <c r="B51" s="8">
        <v>99</v>
      </c>
      <c r="C51" s="8" t="s">
        <v>64</v>
      </c>
      <c r="D51" s="8"/>
      <c r="E51" s="9" t="s">
        <v>110</v>
      </c>
    </row>
    <row r="52" spans="2:5" ht="13.35" customHeight="1">
      <c r="B52" s="8">
        <v>100</v>
      </c>
      <c r="C52" s="8" t="s">
        <v>65</v>
      </c>
      <c r="D52" s="8"/>
      <c r="E52" s="9" t="s">
        <v>111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H52"/>
  <sheetViews>
    <sheetView workbookViewId="0">
      <selection activeCell="D3" sqref="D3"/>
    </sheetView>
  </sheetViews>
  <sheetFormatPr defaultRowHeight="15"/>
  <cols>
    <col min="2" max="2" width="8.28515625" customWidth="1"/>
    <col min="3" max="3" width="13.85546875" bestFit="1" customWidth="1"/>
    <col min="4" max="4" width="13.85546875" customWidth="1"/>
    <col min="5" max="5" width="9.140625" customWidth="1"/>
    <col min="6" max="6" width="28.42578125" customWidth="1"/>
    <col min="8" max="8" width="9.140625" style="4"/>
    <col min="11" max="11" width="20.28515625" customWidth="1"/>
  </cols>
  <sheetData>
    <row r="2" spans="2:6">
      <c r="C2" s="1" t="s">
        <v>0</v>
      </c>
      <c r="D2" s="1"/>
      <c r="E2" s="1" t="s">
        <v>1</v>
      </c>
      <c r="F2" s="1" t="s">
        <v>2</v>
      </c>
    </row>
    <row r="3" spans="2:6">
      <c r="B3" s="2">
        <v>54</v>
      </c>
      <c r="C3" s="2">
        <v>408918</v>
      </c>
      <c r="D3" t="str">
        <f>IF(ISNA(VLOOKUP(C3,[1]Sheet2!$F$2:$I$17496,4,FALSE))=TRUE,(C3),(LEFT(VLOOKUP(C3,[1]Sheet2!$F$2:$I$17496,4,FALSE),6)))</f>
        <v>E83440</v>
      </c>
      <c r="E3" s="2">
        <v>2</v>
      </c>
      <c r="F3" s="3" t="s">
        <v>3</v>
      </c>
    </row>
    <row r="4" spans="2:6">
      <c r="B4" s="2">
        <v>55</v>
      </c>
      <c r="C4" s="2">
        <v>409360</v>
      </c>
      <c r="D4" t="str">
        <f>IF(ISNA(VLOOKUP(C4,[1]Sheet2!$F$2:$I$17496,4,FALSE))=TRUE,(C4),(LEFT(VLOOKUP(C4,[1]Sheet2!$F$2:$I$17496,4,FALSE),6)))</f>
        <v>E81741</v>
      </c>
      <c r="E4" s="2">
        <v>9</v>
      </c>
      <c r="F4" s="3" t="s">
        <v>4</v>
      </c>
    </row>
    <row r="5" spans="2:6">
      <c r="B5" s="2">
        <v>56</v>
      </c>
      <c r="C5" s="2">
        <v>408091</v>
      </c>
      <c r="D5" t="str">
        <f>IF(ISNA(VLOOKUP(C5,[1]Sheet2!$F$2:$I$17496,4,FALSE))=TRUE,(C5),(LEFT(VLOOKUP(C5,[1]Sheet2!$F$2:$I$17496,4,FALSE),6)))</f>
        <v>E83698</v>
      </c>
      <c r="E5" s="2">
        <v>2</v>
      </c>
      <c r="F5" s="3" t="s">
        <v>5</v>
      </c>
    </row>
    <row r="6" spans="2:6">
      <c r="B6" s="2">
        <v>57</v>
      </c>
      <c r="C6" s="2">
        <v>209630</v>
      </c>
      <c r="D6" t="str">
        <f>IF(ISNA(VLOOKUP(C6,[1]Sheet2!$F$2:$I$17496,4,FALSE))=TRUE,(C6),(LEFT(VLOOKUP(C6,[1]Sheet2!$F$2:$I$17496,4,FALSE),6)))</f>
        <v>E83587</v>
      </c>
      <c r="E6" s="2">
        <v>1</v>
      </c>
      <c r="F6" s="3" t="s">
        <v>6</v>
      </c>
    </row>
    <row r="7" spans="2:6">
      <c r="B7" s="2">
        <v>58</v>
      </c>
      <c r="C7" s="2">
        <v>410293</v>
      </c>
      <c r="D7" t="str">
        <f>IF(ISNA(VLOOKUP(C7,[1]Sheet2!$F$2:$I$17496,4,FALSE))=TRUE,(C7),(LEFT(VLOOKUP(C7,[1]Sheet2!$F$2:$I$17496,4,FALSE),6)))</f>
        <v>E83586</v>
      </c>
      <c r="E7" s="2">
        <v>1</v>
      </c>
      <c r="F7" s="3" t="s">
        <v>7</v>
      </c>
    </row>
    <row r="8" spans="2:6">
      <c r="B8" s="2">
        <v>59</v>
      </c>
      <c r="C8" s="2">
        <v>409412</v>
      </c>
      <c r="D8" t="str">
        <f>IF(ISNA(VLOOKUP(C8,[1]Sheet2!$F$2:$I$17496,4,FALSE))=TRUE,(C8),(LEFT(VLOOKUP(C8,[1]Sheet2!$F$2:$I$17496,4,FALSE),6)))</f>
        <v>E82678</v>
      </c>
      <c r="E8" s="2">
        <v>4</v>
      </c>
      <c r="F8" s="3" t="s">
        <v>8</v>
      </c>
    </row>
    <row r="9" spans="2:6">
      <c r="B9" s="3" t="s">
        <v>9</v>
      </c>
      <c r="C9" s="2">
        <v>409419</v>
      </c>
      <c r="D9">
        <f>IF(ISNA(VLOOKUP(C9,[1]Sheet2!$F$2:$I$17496,4,FALSE))=TRUE,(C9),(LEFT(VLOOKUP(C9,[1]Sheet2!$F$2:$I$17496,4,FALSE),6)))</f>
        <v>409419</v>
      </c>
      <c r="E9" s="2">
        <v>4</v>
      </c>
      <c r="F9" s="3" t="s">
        <v>8</v>
      </c>
    </row>
    <row r="10" spans="2:6">
      <c r="B10" s="2">
        <v>60</v>
      </c>
      <c r="C10" s="2">
        <v>409722</v>
      </c>
      <c r="D10" t="str">
        <f>IF(ISNA(VLOOKUP(C10,[1]Sheet2!$F$2:$I$17496,4,FALSE))=TRUE,(C10),(LEFT(VLOOKUP(C10,[1]Sheet2!$F$2:$I$17496,4,FALSE),6)))</f>
        <v>E81040</v>
      </c>
      <c r="E10" s="2">
        <v>1</v>
      </c>
      <c r="F10" s="3" t="s">
        <v>10</v>
      </c>
    </row>
    <row r="11" spans="2:6">
      <c r="B11" s="3" t="s">
        <v>11</v>
      </c>
      <c r="C11" s="2">
        <v>409750</v>
      </c>
      <c r="D11">
        <f>IF(ISNA(VLOOKUP(C11,[1]Sheet2!$F$2:$I$17496,4,FALSE))=TRUE,(C11),(LEFT(VLOOKUP(C11,[1]Sheet2!$F$2:$I$17496,4,FALSE),6)))</f>
        <v>409750</v>
      </c>
      <c r="E11" s="2">
        <v>1</v>
      </c>
      <c r="F11" s="3" t="s">
        <v>10</v>
      </c>
    </row>
    <row r="12" spans="2:6">
      <c r="B12" s="2">
        <v>61</v>
      </c>
      <c r="C12" s="2">
        <v>409393</v>
      </c>
      <c r="D12" t="str">
        <f>IF(ISNA(VLOOKUP(C12,[1]Sheet2!$F$2:$I$17496,4,FALSE))=TRUE,(C12),(LEFT(VLOOKUP(C12,[1]Sheet2!$F$2:$I$17496,4,FALSE),6)))</f>
        <v>E83683</v>
      </c>
      <c r="E12" s="2">
        <v>2</v>
      </c>
      <c r="F12" s="3" t="s">
        <v>12</v>
      </c>
    </row>
    <row r="13" spans="2:6">
      <c r="B13" s="2">
        <v>62</v>
      </c>
      <c r="C13" s="2">
        <v>409844</v>
      </c>
      <c r="D13" t="str">
        <f>IF(ISNA(VLOOKUP(C13,[1]Sheet2!$F$2:$I$17496,4,FALSE))=TRUE,(C13),(LEFT(VLOOKUP(C13,[1]Sheet2!$F$2:$I$17496,4,FALSE),6)))</f>
        <v>E83438</v>
      </c>
      <c r="E13" s="2">
        <v>2</v>
      </c>
      <c r="F13" s="3" t="s">
        <v>13</v>
      </c>
    </row>
    <row r="14" spans="2:6">
      <c r="B14" s="2">
        <v>63</v>
      </c>
      <c r="C14" s="2">
        <v>407613</v>
      </c>
      <c r="D14" t="str">
        <f>IF(ISNA(VLOOKUP(C14,[1]Sheet2!$F$2:$I$17496,4,FALSE))=TRUE,(C14),(LEFT(VLOOKUP(C14,[1]Sheet2!$F$2:$I$17496,4,FALSE),6)))</f>
        <v>E83439</v>
      </c>
      <c r="E14" s="2">
        <v>2</v>
      </c>
      <c r="F14" s="3" t="s">
        <v>14</v>
      </c>
    </row>
    <row r="15" spans="2:6">
      <c r="B15" s="2">
        <v>64</v>
      </c>
      <c r="C15" s="2">
        <v>408797</v>
      </c>
      <c r="D15" t="str">
        <f>IF(ISNA(VLOOKUP(C15,[1]Sheet2!$F$2:$I$17496,4,FALSE))=TRUE,(C15),(LEFT(VLOOKUP(C15,[1]Sheet2!$F$2:$I$17496,4,FALSE),6)))</f>
        <v>E83578</v>
      </c>
      <c r="F15" s="3" t="s">
        <v>15</v>
      </c>
    </row>
    <row r="16" spans="2:6">
      <c r="B16" s="2">
        <v>65</v>
      </c>
      <c r="C16" s="2">
        <v>409156</v>
      </c>
      <c r="D16" t="str">
        <f>IF(ISNA(VLOOKUP(C16,[1]Sheet2!$F$2:$I$17496,4,FALSE))=TRUE,(C16),(LEFT(VLOOKUP(C16,[1]Sheet2!$F$2:$I$17496,4,FALSE),6)))</f>
        <v>E82761</v>
      </c>
      <c r="F16" s="3" t="s">
        <v>16</v>
      </c>
    </row>
    <row r="17" spans="2:6">
      <c r="B17" s="2">
        <v>66</v>
      </c>
      <c r="C17" s="2">
        <v>408657</v>
      </c>
      <c r="D17" t="str">
        <f>IF(ISNA(VLOOKUP(C17,[1]Sheet2!$F$2:$I$17496,4,FALSE))=TRUE,(C17),(LEFT(VLOOKUP(C17,[1]Sheet2!$F$2:$I$17496,4,FALSE),6)))</f>
        <v>E83933</v>
      </c>
      <c r="F17" s="3" t="s">
        <v>15</v>
      </c>
    </row>
    <row r="18" spans="2:6">
      <c r="B18" s="2">
        <v>67</v>
      </c>
      <c r="C18" s="2">
        <v>409043</v>
      </c>
      <c r="D18" t="str">
        <f>IF(ISNA(VLOOKUP(C18,[1]Sheet2!$F$2:$I$17496,4,FALSE))=TRUE,(C18),(LEFT(VLOOKUP(C18,[1]Sheet2!$F$2:$I$17496,4,FALSE),6)))</f>
        <v>E83508</v>
      </c>
      <c r="F18" s="3" t="s">
        <v>17</v>
      </c>
    </row>
    <row r="19" spans="2:6">
      <c r="B19" s="2">
        <v>68</v>
      </c>
      <c r="C19" s="2">
        <v>409080</v>
      </c>
      <c r="D19" t="str">
        <f>IF(ISNA(VLOOKUP(C19,[1]Sheet2!$F$2:$I$17496,4,FALSE))=TRUE,(C19),(LEFT(VLOOKUP(C19,[1]Sheet2!$F$2:$I$17496,4,FALSE),6)))</f>
        <v>E82256</v>
      </c>
      <c r="F19" s="3" t="s">
        <v>18</v>
      </c>
    </row>
    <row r="20" spans="2:6">
      <c r="B20" s="2">
        <v>69</v>
      </c>
      <c r="C20" s="2">
        <v>408966</v>
      </c>
      <c r="D20" t="str">
        <f>IF(ISNA(VLOOKUP(C20,[1]Sheet2!$F$2:$I$17496,4,FALSE))=TRUE,(C20),(LEFT(VLOOKUP(C20,[1]Sheet2!$F$2:$I$17496,4,FALSE),6)))</f>
        <v>E88042</v>
      </c>
      <c r="F20" s="3" t="s">
        <v>15</v>
      </c>
    </row>
    <row r="21" spans="2:6">
      <c r="B21" s="2">
        <v>70</v>
      </c>
      <c r="C21" s="2">
        <v>408796</v>
      </c>
      <c r="D21">
        <f>IF(ISNA(VLOOKUP(C21,[1]Sheet2!$F$2:$I$17496,4,FALSE))=TRUE,(C21),(LEFT(VLOOKUP(C21,[1]Sheet2!$F$2:$I$17496,4,FALSE),6)))</f>
        <v>408796</v>
      </c>
      <c r="F21" s="3" t="s">
        <v>15</v>
      </c>
    </row>
    <row r="22" spans="2:6">
      <c r="B22" s="2">
        <v>71</v>
      </c>
      <c r="C22" s="2">
        <v>409164</v>
      </c>
      <c r="D22" t="str">
        <f>IF(ISNA(VLOOKUP(C22,[1]Sheet2!$F$2:$I$17496,4,FALSE))=TRUE,(C22),(LEFT(VLOOKUP(C22,[1]Sheet2!$F$2:$I$17496,4,FALSE),6)))</f>
        <v>E82774</v>
      </c>
      <c r="F22" s="3" t="s">
        <v>19</v>
      </c>
    </row>
    <row r="23" spans="2:6">
      <c r="B23" s="2">
        <v>72</v>
      </c>
      <c r="C23" s="2">
        <v>409082</v>
      </c>
      <c r="D23" t="str">
        <f>IF(ISNA(VLOOKUP(C23,[1]Sheet2!$F$2:$I$17496,4,FALSE))=TRUE,(C23),(LEFT(VLOOKUP(C23,[1]Sheet2!$F$2:$I$17496,4,FALSE),6)))</f>
        <v>E83550</v>
      </c>
      <c r="F23" s="3" t="s">
        <v>18</v>
      </c>
    </row>
    <row r="24" spans="2:6">
      <c r="B24" s="2">
        <v>73</v>
      </c>
      <c r="C24" s="2">
        <v>407663</v>
      </c>
      <c r="D24" t="str">
        <f>IF(ISNA(VLOOKUP(C24,[1]Sheet2!$F$2:$I$17496,4,FALSE))=TRUE,(C24),(LEFT(VLOOKUP(C24,[1]Sheet2!$F$2:$I$17496,4,FALSE),6)))</f>
        <v>E83547</v>
      </c>
      <c r="F24" s="3" t="s">
        <v>15</v>
      </c>
    </row>
    <row r="25" spans="2:6">
      <c r="B25" s="2">
        <v>74</v>
      </c>
      <c r="C25" s="2">
        <v>407657</v>
      </c>
      <c r="D25" t="str">
        <f>IF(ISNA(VLOOKUP(C25,[1]Sheet2!$F$2:$I$17496,4,FALSE))=TRUE,(C25),(LEFT(VLOOKUP(C25,[1]Sheet2!$F$2:$I$17496,4,FALSE),6)))</f>
        <v>E82619</v>
      </c>
      <c r="F25" s="3" t="s">
        <v>15</v>
      </c>
    </row>
    <row r="26" spans="2:6">
      <c r="B26" s="2">
        <v>75</v>
      </c>
      <c r="C26" s="2">
        <v>408957</v>
      </c>
      <c r="D26" t="str">
        <f>IF(ISNA(VLOOKUP(C26,[1]Sheet2!$F$2:$I$17496,4,FALSE))=TRUE,(C26),(LEFT(VLOOKUP(C26,[1]Sheet2!$F$2:$I$17496,4,FALSE),6)))</f>
        <v>E20290</v>
      </c>
      <c r="F26" s="3" t="s">
        <v>15</v>
      </c>
    </row>
    <row r="27" spans="2:6">
      <c r="B27" s="2">
        <v>76</v>
      </c>
      <c r="C27" s="2">
        <v>409160</v>
      </c>
      <c r="D27" t="str">
        <f>IF(ISNA(VLOOKUP(C27,[1]Sheet2!$F$2:$I$17496,4,FALSE))=TRUE,(C27),(LEFT(VLOOKUP(C27,[1]Sheet2!$F$2:$I$17496,4,FALSE),6)))</f>
        <v>E82798</v>
      </c>
      <c r="F27" s="3" t="s">
        <v>16</v>
      </c>
    </row>
    <row r="28" spans="2:6">
      <c r="B28" s="2">
        <v>77</v>
      </c>
      <c r="C28" s="2">
        <v>409175</v>
      </c>
      <c r="D28" t="str">
        <f>IF(ISNA(VLOOKUP(C28,[1]Sheet2!$F$2:$I$17496,4,FALSE))=TRUE,(C28),(LEFT(VLOOKUP(C28,[1]Sheet2!$F$2:$I$17496,4,FALSE),6)))</f>
        <v>E81874</v>
      </c>
      <c r="F28" s="3" t="s">
        <v>16</v>
      </c>
    </row>
    <row r="29" spans="2:6">
      <c r="B29" s="2">
        <v>78</v>
      </c>
      <c r="C29" s="2">
        <v>409085</v>
      </c>
      <c r="D29" t="str">
        <f>IF(ISNA(VLOOKUP(C29,[1]Sheet2!$F$2:$I$17496,4,FALSE))=TRUE,(C29),(LEFT(VLOOKUP(C29,[1]Sheet2!$F$2:$I$17496,4,FALSE),6)))</f>
        <v>E81709</v>
      </c>
      <c r="F29" s="3" t="s">
        <v>18</v>
      </c>
    </row>
    <row r="30" spans="2:6">
      <c r="B30" s="2">
        <v>79</v>
      </c>
      <c r="C30" s="2">
        <v>409162</v>
      </c>
      <c r="D30" t="str">
        <f>IF(ISNA(VLOOKUP(C30,[1]Sheet2!$F$2:$I$17496,4,FALSE))=TRUE,(C30),(LEFT(VLOOKUP(C30,[1]Sheet2!$F$2:$I$17496,4,FALSE),6)))</f>
        <v>E83278</v>
      </c>
      <c r="F30" s="3" t="s">
        <v>16</v>
      </c>
    </row>
    <row r="31" spans="2:6">
      <c r="B31" s="2">
        <v>80</v>
      </c>
      <c r="C31" s="2">
        <v>409196</v>
      </c>
      <c r="D31" t="str">
        <f>IF(ISNA(VLOOKUP(C31,[1]Sheet2!$F$2:$I$17496,4,FALSE))=TRUE,(C31),(LEFT(VLOOKUP(C31,[1]Sheet2!$F$2:$I$17496,4,FALSE),6)))</f>
        <v>E83948</v>
      </c>
      <c r="F31" s="3" t="s">
        <v>19</v>
      </c>
    </row>
    <row r="32" spans="2:6">
      <c r="B32" s="2">
        <v>81</v>
      </c>
      <c r="C32" s="2">
        <v>408810</v>
      </c>
      <c r="D32" t="str">
        <f>IF(ISNA(VLOOKUP(C32,[1]Sheet2!$F$2:$I$17496,4,FALSE))=TRUE,(C32),(LEFT(VLOOKUP(C32,[1]Sheet2!$F$2:$I$17496,4,FALSE),6)))</f>
        <v>E83884</v>
      </c>
      <c r="F32" s="3" t="s">
        <v>15</v>
      </c>
    </row>
    <row r="33" spans="2:6">
      <c r="B33" s="2">
        <v>82</v>
      </c>
      <c r="C33" s="2">
        <v>408712</v>
      </c>
      <c r="D33" t="str">
        <f>IF(ISNA(VLOOKUP(C33,[1]Sheet2!$F$2:$I$17496,4,FALSE))=TRUE,(C33),(LEFT(VLOOKUP(C33,[1]Sheet2!$F$2:$I$17496,4,FALSE),6)))</f>
        <v>E81017</v>
      </c>
      <c r="F33" s="3" t="s">
        <v>15</v>
      </c>
    </row>
    <row r="34" spans="2:6">
      <c r="B34" s="2">
        <v>83</v>
      </c>
      <c r="C34" s="2">
        <v>407648</v>
      </c>
      <c r="D34" t="str">
        <f>IF(ISNA(VLOOKUP(C34,[1]Sheet2!$F$2:$I$17496,4,FALSE))=TRUE,(C34),(LEFT(VLOOKUP(C34,[1]Sheet2!$F$2:$I$17496,4,FALSE),6)))</f>
        <v>E20085</v>
      </c>
      <c r="F34" s="3" t="s">
        <v>15</v>
      </c>
    </row>
    <row r="35" spans="2:6">
      <c r="B35" s="2">
        <v>84</v>
      </c>
      <c r="C35" s="2">
        <v>409334</v>
      </c>
      <c r="D35" t="str">
        <f>IF(ISNA(VLOOKUP(C35,[1]Sheet2!$F$2:$I$17496,4,FALSE))=TRUE,(C35),(LEFT(VLOOKUP(C35,[1]Sheet2!$F$2:$I$17496,4,FALSE),6)))</f>
        <v>E83841</v>
      </c>
      <c r="F35" s="3" t="s">
        <v>19</v>
      </c>
    </row>
    <row r="36" spans="2:6">
      <c r="B36" s="2">
        <v>85</v>
      </c>
      <c r="C36" s="2">
        <v>408670</v>
      </c>
      <c r="D36" t="str">
        <f>IF(ISNA(VLOOKUP(C36,[1]Sheet2!$F$2:$I$17496,4,FALSE))=TRUE,(C36),(LEFT(VLOOKUP(C36,[1]Sheet2!$F$2:$I$17496,4,FALSE),6)))</f>
        <v>E81917</v>
      </c>
      <c r="F36" s="3" t="s">
        <v>15</v>
      </c>
    </row>
    <row r="37" spans="2:6">
      <c r="B37" s="2">
        <v>86</v>
      </c>
      <c r="C37" s="2">
        <v>409181</v>
      </c>
      <c r="D37" t="str">
        <f>IF(ISNA(VLOOKUP(C37,[1]Sheet2!$F$2:$I$17496,4,FALSE))=TRUE,(C37),(LEFT(VLOOKUP(C37,[1]Sheet2!$F$2:$I$17496,4,FALSE),6)))</f>
        <v>E83704</v>
      </c>
      <c r="F37" s="3" t="s">
        <v>16</v>
      </c>
    </row>
    <row r="38" spans="2:6">
      <c r="B38" s="2">
        <v>87</v>
      </c>
      <c r="C38" s="2">
        <v>408677</v>
      </c>
      <c r="D38" t="str">
        <f>IF(ISNA(VLOOKUP(C38,[1]Sheet2!$F$2:$I$17496,4,FALSE))=TRUE,(C38),(LEFT(VLOOKUP(C38,[1]Sheet2!$F$2:$I$17496,4,FALSE),6)))</f>
        <v>E83671</v>
      </c>
      <c r="F38" s="3" t="s">
        <v>15</v>
      </c>
    </row>
    <row r="39" spans="2:6">
      <c r="B39" s="2">
        <v>88</v>
      </c>
      <c r="C39" s="2">
        <v>409048</v>
      </c>
      <c r="D39" t="str">
        <f>IF(ISNA(VLOOKUP(C39,[1]Sheet2!$F$2:$I$17496,4,FALSE))=TRUE,(C39),(LEFT(VLOOKUP(C39,[1]Sheet2!$F$2:$I$17496,4,FALSE),6)))</f>
        <v>E83672</v>
      </c>
      <c r="F39" s="3" t="s">
        <v>17</v>
      </c>
    </row>
    <row r="40" spans="2:6">
      <c r="B40" s="2">
        <v>89</v>
      </c>
      <c r="C40" s="2">
        <v>408770</v>
      </c>
      <c r="D40" t="str">
        <f>IF(ISNA(VLOOKUP(C40,[1]Sheet2!$F$2:$I$17496,4,FALSE))=TRUE,(C40),(LEFT(VLOOKUP(C40,[1]Sheet2!$F$2:$I$17496,4,FALSE),6)))</f>
        <v>E83680</v>
      </c>
      <c r="F40" s="3" t="s">
        <v>15</v>
      </c>
    </row>
    <row r="41" spans="2:6">
      <c r="B41" s="2">
        <v>90</v>
      </c>
      <c r="C41" s="2">
        <v>408739</v>
      </c>
      <c r="D41" t="str">
        <f>IF(ISNA(VLOOKUP(C41,[1]Sheet2!$F$2:$I$17496,4,FALSE))=TRUE,(C41),(LEFT(VLOOKUP(C41,[1]Sheet2!$F$2:$I$17496,4,FALSE),6)))</f>
        <v>E83676</v>
      </c>
      <c r="F41" s="3" t="s">
        <v>15</v>
      </c>
    </row>
    <row r="42" spans="2:6">
      <c r="B42" s="2">
        <v>91</v>
      </c>
      <c r="C42" s="2">
        <v>409191</v>
      </c>
      <c r="D42" t="str">
        <f>IF(ISNA(VLOOKUP(C42,[1]Sheet2!$F$2:$I$17496,4,FALSE))=TRUE,(C42),(LEFT(VLOOKUP(C42,[1]Sheet2!$F$2:$I$17496,4,FALSE),6)))</f>
        <v>E82773</v>
      </c>
      <c r="F42" s="3" t="s">
        <v>16</v>
      </c>
    </row>
    <row r="43" spans="2:6">
      <c r="B43" s="2">
        <v>92</v>
      </c>
      <c r="C43" s="2">
        <v>409090</v>
      </c>
      <c r="D43" t="str">
        <f>IF(ISNA(VLOOKUP(C43,[1]Sheet2!$F$2:$I$17496,4,FALSE))=TRUE,(C43),(LEFT(VLOOKUP(C43,[1]Sheet2!$F$2:$I$17496,4,FALSE),6)))</f>
        <v>E83381</v>
      </c>
      <c r="F43" s="3" t="s">
        <v>18</v>
      </c>
    </row>
    <row r="44" spans="2:6">
      <c r="B44" s="2">
        <v>93</v>
      </c>
      <c r="C44" s="2">
        <v>407655</v>
      </c>
      <c r="D44" t="str">
        <f>IF(ISNA(VLOOKUP(C44,[1]Sheet2!$F$2:$I$17496,4,FALSE))=TRUE,(C44),(LEFT(VLOOKUP(C44,[1]Sheet2!$F$2:$I$17496,4,FALSE),6)))</f>
        <v>E87291</v>
      </c>
      <c r="F44" s="3" t="s">
        <v>15</v>
      </c>
    </row>
    <row r="45" spans="2:6">
      <c r="B45" s="3" t="s">
        <v>20</v>
      </c>
      <c r="C45" s="2">
        <v>408833</v>
      </c>
      <c r="D45">
        <f>IF(ISNA(VLOOKUP(C45,[1]Sheet2!$F$2:$I$17496,4,FALSE))=TRUE,(C45),(LEFT(VLOOKUP(C45,[1]Sheet2!$F$2:$I$17496,4,FALSE),6)))</f>
        <v>408833</v>
      </c>
      <c r="F45" s="3" t="s">
        <v>15</v>
      </c>
    </row>
    <row r="46" spans="2:6">
      <c r="B46" s="2">
        <v>94</v>
      </c>
      <c r="C46" s="2">
        <v>408918</v>
      </c>
      <c r="D46" t="str">
        <f>IF(ISNA(VLOOKUP(C46,[1]Sheet2!$F$2:$I$17496,4,FALSE))=TRUE,(C46),(LEFT(VLOOKUP(C46,[1]Sheet2!$F$2:$I$17496,4,FALSE),6)))</f>
        <v>E83440</v>
      </c>
      <c r="F46" s="3" t="s">
        <v>3</v>
      </c>
    </row>
    <row r="47" spans="2:6">
      <c r="B47" s="2">
        <v>95</v>
      </c>
      <c r="C47" s="2">
        <v>408658</v>
      </c>
      <c r="D47" t="str">
        <f>IF(ISNA(VLOOKUP(C47,[1]Sheet2!$F$2:$I$17496,4,FALSE))=TRUE,(C47),(LEFT(VLOOKUP(C47,[1]Sheet2!$F$2:$I$17496,4,FALSE),6)))</f>
        <v>E88025</v>
      </c>
      <c r="F47" s="3" t="s">
        <v>15</v>
      </c>
    </row>
    <row r="48" spans="2:6">
      <c r="B48" s="2">
        <v>96</v>
      </c>
      <c r="C48" s="2">
        <v>409040</v>
      </c>
      <c r="D48" t="str">
        <f>IF(ISNA(VLOOKUP(C48,[1]Sheet2!$F$2:$I$17496,4,FALSE))=TRUE,(C48),(LEFT(VLOOKUP(C48,[1]Sheet2!$F$2:$I$17496,4,FALSE),6)))</f>
        <v>E83852</v>
      </c>
      <c r="F48" s="3" t="s">
        <v>17</v>
      </c>
    </row>
    <row r="49" spans="2:6">
      <c r="B49" s="2">
        <v>97</v>
      </c>
      <c r="C49" s="2">
        <v>409003</v>
      </c>
      <c r="D49" t="str">
        <f>IF(ISNA(VLOOKUP(C49,[1]Sheet2!$F$2:$I$17496,4,FALSE))=TRUE,(C49),(LEFT(VLOOKUP(C49,[1]Sheet2!$F$2:$I$17496,4,FALSE),6)))</f>
        <v>E83441</v>
      </c>
      <c r="F49" s="3" t="s">
        <v>15</v>
      </c>
    </row>
    <row r="50" spans="2:6">
      <c r="B50" s="2">
        <v>98</v>
      </c>
      <c r="C50" s="2">
        <v>409163</v>
      </c>
      <c r="D50" t="str">
        <f>IF(ISNA(VLOOKUP(C50,[1]Sheet2!$F$2:$I$17496,4,FALSE))=TRUE,(C50),(LEFT(VLOOKUP(C50,[1]Sheet2!$F$2:$I$17496,4,FALSE),6)))</f>
        <v>E83658</v>
      </c>
      <c r="F50" s="3" t="s">
        <v>19</v>
      </c>
    </row>
    <row r="51" spans="2:6">
      <c r="B51" s="2">
        <v>99</v>
      </c>
      <c r="C51" s="2">
        <v>407660</v>
      </c>
      <c r="D51" t="str">
        <f>IF(ISNA(VLOOKUP(C51,[1]Sheet2!$F$2:$I$17496,4,FALSE))=TRUE,(C51),(LEFT(VLOOKUP(C51,[1]Sheet2!$F$2:$I$17496,4,FALSE),6)))</f>
        <v>E83279</v>
      </c>
      <c r="F51" s="3" t="s">
        <v>15</v>
      </c>
    </row>
    <row r="52" spans="2:6">
      <c r="B52" s="2">
        <v>100</v>
      </c>
      <c r="C52" s="2">
        <v>408617</v>
      </c>
      <c r="D52" t="str">
        <f>IF(ISNA(VLOOKUP(C52,[1]Sheet2!$F$2:$I$17496,4,FALSE))=TRUE,(C52),(LEFT(VLOOKUP(C52,[1]Sheet2!$F$2:$I$17496,4,FALSE),6)))</f>
        <v>E83511</v>
      </c>
      <c r="F52" s="3" t="s">
        <v>15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27C1FE-457F-4364-B90D-69D84BDBC098}"/>
</file>

<file path=customXml/itemProps2.xml><?xml version="1.0" encoding="utf-8"?>
<ds:datastoreItem xmlns:ds="http://schemas.openxmlformats.org/officeDocument/2006/customXml" ds:itemID="{FD843CCB-36E0-4921-8E04-2CC7F532CDFD}"/>
</file>

<file path=customXml/itemProps3.xml><?xml version="1.0" encoding="utf-8"?>
<ds:datastoreItem xmlns:ds="http://schemas.openxmlformats.org/officeDocument/2006/customXml" ds:itemID="{8145CD25-2CFB-4C63-B984-44CD7847A9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2010-08-06T18:25:50Z</cp:lastPrinted>
  <dcterms:created xsi:type="dcterms:W3CDTF">2010-07-27T19:44:35Z</dcterms:created>
  <dcterms:modified xsi:type="dcterms:W3CDTF">2010-08-06T18:26:00Z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